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44\"/>
    </mc:Choice>
  </mc:AlternateContent>
  <xr:revisionPtr revIDLastSave="0" documentId="13_ncr:1_{AF381550-2A0E-4324-861B-4DC95BDC77F0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322-02-01" sheetId="3" r:id="rId3"/>
    <sheet name="ОСР 322-09-01" sheetId="4" r:id="rId4"/>
    <sheet name="ОСР 322-12-01" sheetId="5" r:id="rId5"/>
    <sheet name="ОСР 525-02-01" sheetId="6" r:id="rId6"/>
    <sheet name="ОСР 525-12-01" sheetId="7" r:id="rId7"/>
    <sheet name="ОСР 305-02-01" sheetId="8" r:id="rId8"/>
    <sheet name="ОСР 305-09-01" sheetId="9" r:id="rId9"/>
    <sheet name="ОСР 305-12-01" sheetId="10" r:id="rId10"/>
    <sheet name="ОСР 331-02-01" sheetId="11" r:id="rId11"/>
    <sheet name="ОСР 27-09-01" sheetId="12" r:id="rId12"/>
    <sheet name="ОСР 12-01" sheetId="13" r:id="rId13"/>
    <sheet name="Источники ЦИ" sheetId="14" r:id="rId14"/>
    <sheet name="Цена МАТ и ОБ по ТКП" sheetId="15" r:id="rId15"/>
  </sheets>
  <calcPr calcId="181029"/>
</workbook>
</file>

<file path=xl/calcChain.xml><?xml version="1.0" encoding="utf-8"?>
<calcChain xmlns="http://schemas.openxmlformats.org/spreadsheetml/2006/main">
  <c r="C46" i="1" l="1"/>
  <c r="H80" i="2"/>
  <c r="G80" i="2"/>
  <c r="F80" i="2"/>
  <c r="E80" i="2"/>
  <c r="D80" i="2"/>
  <c r="H79" i="2"/>
  <c r="G79" i="2"/>
  <c r="F79" i="2"/>
  <c r="E79" i="2"/>
  <c r="D79" i="2"/>
  <c r="H78" i="2"/>
  <c r="G78" i="2"/>
  <c r="F78" i="2"/>
  <c r="E78" i="2"/>
  <c r="D78" i="2"/>
  <c r="H76" i="2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65" i="2"/>
  <c r="G65" i="2"/>
  <c r="F65" i="2"/>
  <c r="E65" i="2"/>
  <c r="D65" i="2"/>
  <c r="H64" i="2"/>
  <c r="H44" i="2"/>
  <c r="G44" i="2"/>
  <c r="F44" i="2"/>
  <c r="E44" i="2"/>
  <c r="D44" i="2"/>
  <c r="H4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3" i="2"/>
  <c r="G23" i="2"/>
  <c r="F23" i="2"/>
  <c r="E23" i="2"/>
  <c r="D23" i="2"/>
  <c r="H22" i="2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<sst xmlns="http://schemas.openxmlformats.org/spreadsheetml/2006/main" count="517" uniqueCount="185">
  <si>
    <t>СВОДКА ЗАТРАТ</t>
  </si>
  <si>
    <t>P_0544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</si>
  <si>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</si>
  <si>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</si>
  <si>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</si>
  <si>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</si>
  <si>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</si>
  <si>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</si>
  <si>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</si>
  <si>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</si>
  <si>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</si>
  <si>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</si>
  <si>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</si>
  <si>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</si>
  <si>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</si>
  <si>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</si>
  <si>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</si>
  <si>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</si>
  <si>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</si>
  <si>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</si>
  <si>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</si>
  <si>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</si>
  <si>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</si>
  <si>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</si>
  <si>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</si>
  <si>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</si>
  <si>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</si>
  <si>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</si>
  <si>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</si>
  <si>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</si>
  <si>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</si>
  <si>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</si>
  <si>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</si>
  <si>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</si>
  <si>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</si>
  <si>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</si>
  <si>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</si>
  <si>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</si>
  <si>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</si>
  <si>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</si>
  <si>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</si>
  <si>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322-02-01</t>
  </si>
  <si>
    <t>"Реконструкция РУ-0,4 кВ КТП Яг 907/160кВА"Ставропольский район,Самарская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</si>
  <si>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</si>
  <si>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</si>
  <si>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ОС-305-02-01</t>
  </si>
  <si>
    <t>"Реконструкция КТП 43/100 кВА с заменой на КТП 400 кВА" Кинельский район Самарская область</t>
  </si>
  <si>
    <t>ЛС-331-01</t>
  </si>
  <si>
    <t>Электроснабжение РУ-0,4 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</si>
  <si>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</si>
  <si>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</si>
  <si>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</si>
  <si>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</si>
  <si>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</si>
  <si>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</si>
  <si>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</si>
  <si>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</si>
  <si>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</si>
  <si>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</si>
  <si>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</si>
  <si>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</si>
  <si>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</si>
  <si>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</si>
  <si>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</si>
  <si>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</si>
  <si>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</si>
  <si>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</si>
  <si>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</si>
  <si>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</si>
  <si>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 322-09-01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</si>
  <si>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</si>
  <si>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</si>
  <si>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</si>
  <si>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</si>
  <si>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</si>
  <si>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</si>
  <si>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ОС-305-09-01</t>
  </si>
  <si>
    <t>Пусконаладочные работы</t>
  </si>
  <si>
    <t>Письмо Госстройя №1336-ВК/1</t>
  </si>
  <si>
    <t>ЛС-331-02</t>
  </si>
  <si>
    <t>ПНР</t>
  </si>
  <si>
    <t>325/пр 25.05.2021 Пр.1 п.50 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</si>
  <si>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</si>
  <si>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</si>
  <si>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</si>
  <si>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</si>
  <si>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</si>
  <si>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</si>
  <si>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322-12-01</t>
  </si>
  <si>
    <t>Проектные и Изыскательские работы</t>
  </si>
  <si>
    <t>Сметв № 1</t>
  </si>
  <si>
    <t>Проектные и изыскательские работы</t>
  </si>
  <si>
    <t>Смета №1,2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</si>
  <si>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</si>
  <si>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</si>
  <si>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</si>
  <si>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</si>
  <si>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</si>
  <si>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</si>
  <si>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</si>
  <si>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</si>
  <si>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</si>
  <si>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</si>
  <si>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</si>
  <si>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</si>
  <si>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</si>
  <si>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</si>
  <si>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</si>
  <si>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322-02-01</t>
  </si>
  <si>
    <t>Наименование сметы</t>
  </si>
  <si>
    <t>Реконструкция РУ-0,4 кВ КТП Яг 907/160кВАСтавропольский район,Самарская область</t>
  </si>
  <si>
    <t>Наименование локальных сметных расчетов (смет), затрат</t>
  </si>
  <si>
    <t>ЛС-322-01</t>
  </si>
  <si>
    <t>КТП Яг 907/160 кВА</t>
  </si>
  <si>
    <t>Итого</t>
  </si>
  <si>
    <t>ОБЪЕКТНЫЙ СМЕТНЫЙ РАСЧЕТ № ОСР 322-09-01</t>
  </si>
  <si>
    <t>ЛС-322-09</t>
  </si>
  <si>
    <t>ОБЪЕКТНЫЙ СМЕТНЫЙ РАСЧЕТ № ОСР 322-12-01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</si>
  <si>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</si>
  <si>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</si>
  <si>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</si>
  <si>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</si>
  <si>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</si>
  <si>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</si>
  <si>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305-02-01</t>
  </si>
  <si>
    <t>Реконструкция КТП 43/100 кВА с заменой на КТП 400 кВА Кинельский район Самарская область</t>
  </si>
  <si>
    <t>ЛС-305-01</t>
  </si>
  <si>
    <t>КТП 400 кВА</t>
  </si>
  <si>
    <t>ОБЪЕКТНЫЙ СМЕТНЫЙ РАСЧЕТ № ОСР 305-09-01</t>
  </si>
  <si>
    <t>ЛС-305-09-01</t>
  </si>
  <si>
    <t>ОБЪЕКТНЫЙ СМЕТНЫЙ РАСЧЕТ № ОСР 305-12-01</t>
  </si>
  <si>
    <t>ОБЪЕКТНЫЙ СМЕТНЫЙ РАСЧЕТ № ОСР 331-02-01</t>
  </si>
  <si>
    <t>Реконструкция оборудования РУ-0,4 кВ ЗТП НО 1109/250 кВА г. Отрадный Самарская область</t>
  </si>
  <si>
    <t>ЛС-331-02-01</t>
  </si>
  <si>
    <t>ОБЪЕКТНЫЙ СМЕТНЫЙ РАСЧЕТ № ОСР 27-09-01</t>
  </si>
  <si>
    <t>ЛС-331-09-01</t>
  </si>
  <si>
    <t>ОБЪЕКТНЫЙ СМЕТНЫЙ РАСЧЕТ № ОСР 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</si>
  <si>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</si>
  <si>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</si>
  <si>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</si>
  <si>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</si>
  <si>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</si>
  <si>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</si>
  <si>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</si>
  <si>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</si>
  <si>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Строительные работы</t>
  </si>
  <si>
    <t>Монтажные работы</t>
  </si>
  <si>
    <t>Оборудование</t>
  </si>
  <si>
    <t>Прочие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</si>
  <si>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</si>
  <si>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</si>
  <si>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</si>
  <si>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</si>
  <si>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</si>
  <si>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</si>
  <si>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</si>
  <si>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ОСР 305-12-01</t>
  </si>
  <si>
    <t>Монтаж (реконструкция) КТП однотрансформаторная 400 кВА</t>
  </si>
  <si>
    <t>ОСР 12-01</t>
  </si>
  <si>
    <t>Монтаж ШПСН</t>
  </si>
  <si>
    <t>"Реконструкция оборудования РУ-0,4 кВ ЗТП НО 1109/250 кВА" г. Отрадный Самарская область</t>
  </si>
  <si>
    <t>ОСР 305-02-01</t>
  </si>
  <si>
    <t>ОСР 305-09-01</t>
  </si>
  <si>
    <t>ОСР 27-09-01</t>
  </si>
  <si>
    <t>ОСР 331-02-01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</si>
  <si>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</si>
  <si>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</si>
  <si>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</si>
  <si>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</si>
  <si>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</si>
  <si>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</si>
  <si>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</si>
  <si>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</si>
  <si>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</si>
  <si>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</si>
  <si>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</si>
  <si>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</si>
  <si>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</si>
  <si>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</si>
  <si>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Светильник ДКУ-50W IP65</t>
  </si>
  <si>
    <t>КТП 400 кВА тупиковая</t>
  </si>
  <si>
    <t>10/0.4</t>
  </si>
  <si>
    <t>РУ-0,4 кВ ЩО-70 (трансформаторная)</t>
  </si>
  <si>
    <t>РУ-0,4 кВ ЩО-70 (линейная)</t>
  </si>
  <si>
    <t>Реконструкция оборудования РУ-0,4 кВ, РУ-6 кВ ЗТП МУХ 212/400 кВА (ТП-59), установка приборов учета (4 т.у.), замена ячейки выключателя (КСО-366 6 кВ - 4 шт.), ячейки ЩО-70 0,4 кВ (6 шт.).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</si>
</sst>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0.000000"/>
    <numFmt numFmtId="177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6" fontId="8" fillId="0" borderId="0" xfId="4" applyNumberFormat="1" applyFont="1" applyAlignment="1">
      <alignment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7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4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" customWidth="1"/>
    <col min="9" max="9" width="15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6" t="s">
        <v>0</v>
      </c>
      <c r="B12" s="86"/>
      <c r="C12" s="86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7" t="s">
        <v>1</v>
      </c>
      <c r="B16" s="87"/>
      <c r="C16" s="87"/>
    </row>
    <row r="17" spans="1:9" ht="15.75" customHeight="1">
      <c r="A17" s="88" t="s">
        <v>2</v>
      </c>
      <c r="B17" s="88"/>
      <c r="C17" s="88"/>
    </row>
    <row r="18" spans="1:9" ht="15.75" customHeight="1">
      <c r="A18" s="24"/>
      <c r="B18" s="24"/>
      <c r="C18" s="24"/>
    </row>
    <row r="19" spans="1:9" ht="72" customHeight="1">
      <c r="A19" s="89" t="s">
        <v>184</v>
      </c>
      <c r="B19" s="89"/>
      <c r="C19" s="89"/>
    </row>
    <row r="20" spans="1:9" ht="15.75" customHeight="1">
      <c r="A20" s="88" t="s">
        <v>3</v>
      </c>
      <c r="B20" s="88"/>
      <c r="C20" s="88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3" t="s">
        <v>7</v>
      </c>
      <c r="B25" s="84"/>
      <c r="C25" s="85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5.75" customHeight="1">
      <c r="A29" s="55" t="s">
        <v>17</v>
      </c>
      <c r="B29" s="53" t="s">
        <v>18</v>
      </c>
      <c r="C29" s="61">
        <f>ССР!G71*1.2</f>
        <v>1592.7148314432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5.75" customHeight="1">
      <c r="A30" s="50">
        <v>2</v>
      </c>
      <c r="B30" s="53" t="s">
        <v>19</v>
      </c>
      <c r="C30" s="61">
        <f>C27+C28+C29</f>
        <v>1592.7148314432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5.75" customHeight="1">
      <c r="A31" s="55" t="s">
        <v>20</v>
      </c>
      <c r="B31" s="53" t="s">
        <v>21</v>
      </c>
      <c r="C31" s="61">
        <f>C30-ROUND(C30/1.2,5)</f>
        <v>265.45247144320001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22</v>
      </c>
      <c r="C32" s="65">
        <f>C30*I37</f>
        <v>1762.3938754334499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23</v>
      </c>
      <c r="C33" s="61">
        <v>0.71000000005052899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24</v>
      </c>
      <c r="C34" s="65">
        <f>C32*C33</f>
        <v>1251.2996516467999</v>
      </c>
      <c r="D34" s="57"/>
      <c r="E34" s="66"/>
      <c r="F34" s="67"/>
      <c r="G34" s="68"/>
      <c r="H34" s="60"/>
      <c r="I34" s="81"/>
    </row>
    <row r="35" spans="1:9" ht="15.6">
      <c r="A35" s="83" t="s">
        <v>25</v>
      </c>
      <c r="B35" s="84"/>
      <c r="C35" s="85"/>
      <c r="D35" s="51"/>
      <c r="E35" s="69"/>
      <c r="F35" s="70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8</v>
      </c>
      <c r="C36" s="54"/>
      <c r="D36" s="51"/>
      <c r="E36" s="71"/>
      <c r="F36" s="72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ССР!D80+ССР!E80</f>
        <v>3441.6162151047902</v>
      </c>
      <c r="D37" s="57"/>
      <c r="E37" s="71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ССР!F80</f>
        <v>15811.255102896201</v>
      </c>
      <c r="D38" s="57"/>
      <c r="E38" s="71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(ССР!G76-ССР!G71)*1.2</f>
        <v>765.86555734493504</v>
      </c>
      <c r="D39" s="57"/>
      <c r="E39" s="71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20018.736875346</v>
      </c>
      <c r="D40" s="62"/>
      <c r="E40" s="66"/>
      <c r="F40" s="67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3336.4561453459701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C40*I38</f>
        <v>23221.580629830802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0.71000000005052899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16487.322248353201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104">
        <f>ROUND(C44+C34,5)</f>
        <v>17738.621899999998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27</v>
      </c>
      <c r="B48" s="52"/>
      <c r="C48" s="52"/>
      <c r="D48" s="78"/>
      <c r="E48" s="79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E5" sqref="E5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9" t="s">
        <v>184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91</v>
      </c>
      <c r="D13" s="32">
        <v>0</v>
      </c>
      <c r="E13" s="32">
        <v>0</v>
      </c>
      <c r="F13" s="32">
        <v>0</v>
      </c>
      <c r="G13" s="32">
        <v>390.38405999999998</v>
      </c>
      <c r="H13" s="32">
        <v>390.38405999999998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390.38405999999998</v>
      </c>
      <c r="H14" s="32">
        <v>390.38405999999998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E7" sqref="E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9" t="s">
        <v>184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109</v>
      </c>
      <c r="C7" s="28" t="s">
        <v>132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133</v>
      </c>
      <c r="C13" s="3" t="s">
        <v>48</v>
      </c>
      <c r="D13" s="32">
        <v>17.25</v>
      </c>
      <c r="E13" s="32">
        <v>1022.91</v>
      </c>
      <c r="F13" s="32">
        <v>2903.79</v>
      </c>
      <c r="G13" s="32">
        <v>0</v>
      </c>
      <c r="H13" s="32">
        <v>3943.95</v>
      </c>
      <c r="J13" s="20"/>
    </row>
    <row r="14" spans="1:14">
      <c r="A14" s="2"/>
      <c r="B14" s="33"/>
      <c r="C14" s="33" t="s">
        <v>114</v>
      </c>
      <c r="D14" s="32">
        <v>17.25</v>
      </c>
      <c r="E14" s="32">
        <v>1022.91</v>
      </c>
      <c r="F14" s="32">
        <v>2903.79</v>
      </c>
      <c r="G14" s="32">
        <v>0</v>
      </c>
      <c r="H14" s="32">
        <v>3943.95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E5" sqref="E5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9" t="s">
        <v>184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 t="s">
        <v>77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135</v>
      </c>
      <c r="C13" s="3" t="s">
        <v>77</v>
      </c>
      <c r="D13" s="32">
        <v>0</v>
      </c>
      <c r="E13" s="32">
        <v>0</v>
      </c>
      <c r="F13" s="32">
        <v>0</v>
      </c>
      <c r="G13" s="32">
        <v>130.53</v>
      </c>
      <c r="H13" s="32">
        <v>130.53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130.53</v>
      </c>
      <c r="H14" s="32">
        <v>130.53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J13" sqref="J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9" t="s">
        <v>184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91</v>
      </c>
      <c r="D13" s="32">
        <v>0</v>
      </c>
      <c r="E13" s="32">
        <v>0</v>
      </c>
      <c r="F13" s="32">
        <v>0</v>
      </c>
      <c r="G13" s="32">
        <v>572.07000000000005</v>
      </c>
      <c r="H13" s="32">
        <v>572.07000000000005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572.07000000000005</v>
      </c>
      <c r="H14" s="32">
        <v>572.07000000000005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12"/>
  <sheetViews>
    <sheetView topLeftCell="A42" zoomScale="55" zoomScaleNormal="55" workbookViewId="0">
      <selection activeCell="H46" sqref="H4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137</v>
      </c>
      <c r="B1" s="10" t="s">
        <v>138</v>
      </c>
      <c r="C1" s="10" t="s">
        <v>139</v>
      </c>
      <c r="D1" s="10" t="s">
        <v>140</v>
      </c>
      <c r="E1" s="10" t="s">
        <v>141</v>
      </c>
      <c r="F1" s="10" t="s">
        <v>142</v>
      </c>
      <c r="G1" s="10" t="s">
        <v>143</v>
      </c>
      <c r="H1" s="10" t="s">
        <v>144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2" t="s">
        <v>110</v>
      </c>
      <c r="B3" s="100"/>
      <c r="C3" s="11"/>
      <c r="D3" s="12">
        <v>6730.0671662903997</v>
      </c>
      <c r="E3" s="13"/>
      <c r="F3" s="13"/>
      <c r="G3" s="13"/>
      <c r="H3" s="14"/>
    </row>
    <row r="4" spans="1:8">
      <c r="A4" s="95" t="s">
        <v>41</v>
      </c>
      <c r="B4" s="15" t="s">
        <v>145</v>
      </c>
      <c r="C4" s="11"/>
      <c r="D4" s="12">
        <v>272.05666774413999</v>
      </c>
      <c r="E4" s="13"/>
      <c r="F4" s="13"/>
      <c r="G4" s="13"/>
      <c r="H4" s="14"/>
    </row>
    <row r="5" spans="1:8">
      <c r="A5" s="95"/>
      <c r="B5" s="15" t="s">
        <v>146</v>
      </c>
      <c r="C5" s="10"/>
      <c r="D5" s="12">
        <v>117.77272503728</v>
      </c>
      <c r="E5" s="13"/>
      <c r="F5" s="13"/>
      <c r="G5" s="13"/>
      <c r="H5" s="16"/>
    </row>
    <row r="6" spans="1:8">
      <c r="A6" s="94"/>
      <c r="B6" s="15" t="s">
        <v>147</v>
      </c>
      <c r="C6" s="10"/>
      <c r="D6" s="12">
        <v>6066.7173112419996</v>
      </c>
      <c r="E6" s="13"/>
      <c r="F6" s="13"/>
      <c r="G6" s="13"/>
      <c r="H6" s="16"/>
    </row>
    <row r="7" spans="1:8">
      <c r="A7" s="94"/>
      <c r="B7" s="15" t="s">
        <v>148</v>
      </c>
      <c r="C7" s="10"/>
      <c r="D7" s="12">
        <v>0</v>
      </c>
      <c r="E7" s="13"/>
      <c r="F7" s="13"/>
      <c r="G7" s="13"/>
      <c r="H7" s="16"/>
    </row>
    <row r="8" spans="1:8">
      <c r="A8" s="97" t="s">
        <v>113</v>
      </c>
      <c r="B8" s="98"/>
      <c r="C8" s="95" t="s">
        <v>149</v>
      </c>
      <c r="D8" s="17">
        <v>6456.5467040233998</v>
      </c>
      <c r="E8" s="13">
        <v>4</v>
      </c>
      <c r="F8" s="13" t="s">
        <v>150</v>
      </c>
      <c r="G8" s="17">
        <v>1614.1366760059</v>
      </c>
      <c r="H8" s="16"/>
    </row>
    <row r="9" spans="1:8">
      <c r="A9" s="96">
        <v>1</v>
      </c>
      <c r="B9" s="15" t="s">
        <v>145</v>
      </c>
      <c r="C9" s="95"/>
      <c r="D9" s="17">
        <v>272.05666774413999</v>
      </c>
      <c r="E9" s="13"/>
      <c r="F9" s="13"/>
      <c r="G9" s="13"/>
      <c r="H9" s="94" t="s">
        <v>151</v>
      </c>
    </row>
    <row r="10" spans="1:8">
      <c r="A10" s="95"/>
      <c r="B10" s="15" t="s">
        <v>146</v>
      </c>
      <c r="C10" s="95"/>
      <c r="D10" s="17">
        <v>117.77272503728</v>
      </c>
      <c r="E10" s="13"/>
      <c r="F10" s="13"/>
      <c r="G10" s="13"/>
      <c r="H10" s="94"/>
    </row>
    <row r="11" spans="1:8">
      <c r="A11" s="95"/>
      <c r="B11" s="15" t="s">
        <v>147</v>
      </c>
      <c r="C11" s="95"/>
      <c r="D11" s="17">
        <v>6066.7173112419996</v>
      </c>
      <c r="E11" s="13"/>
      <c r="F11" s="13"/>
      <c r="G11" s="13"/>
      <c r="H11" s="94"/>
    </row>
    <row r="12" spans="1:8">
      <c r="A12" s="95"/>
      <c r="B12" s="15" t="s">
        <v>148</v>
      </c>
      <c r="C12" s="95"/>
      <c r="D12" s="17">
        <v>0</v>
      </c>
      <c r="E12" s="13"/>
      <c r="F12" s="13"/>
      <c r="G12" s="13"/>
      <c r="H12" s="94"/>
    </row>
    <row r="13" spans="1:8">
      <c r="A13" s="95" t="s">
        <v>69</v>
      </c>
      <c r="B13" s="15" t="s">
        <v>145</v>
      </c>
      <c r="C13" s="10"/>
      <c r="D13" s="12">
        <v>272.05666774413999</v>
      </c>
      <c r="E13" s="13"/>
      <c r="F13" s="13"/>
      <c r="G13" s="13"/>
      <c r="H13" s="16"/>
    </row>
    <row r="14" spans="1:8">
      <c r="A14" s="95"/>
      <c r="B14" s="15" t="s">
        <v>146</v>
      </c>
      <c r="C14" s="10"/>
      <c r="D14" s="12">
        <v>117.77272503728</v>
      </c>
      <c r="E14" s="13"/>
      <c r="F14" s="13"/>
      <c r="G14" s="13"/>
      <c r="H14" s="16"/>
    </row>
    <row r="15" spans="1:8">
      <c r="A15" s="95"/>
      <c r="B15" s="15" t="s">
        <v>147</v>
      </c>
      <c r="C15" s="10"/>
      <c r="D15" s="12">
        <v>6066.7173112419996</v>
      </c>
      <c r="E15" s="13"/>
      <c r="F15" s="13"/>
      <c r="G15" s="13"/>
      <c r="H15" s="16"/>
    </row>
    <row r="16" spans="1:8">
      <c r="A16" s="95"/>
      <c r="B16" s="15" t="s">
        <v>148</v>
      </c>
      <c r="C16" s="10"/>
      <c r="D16" s="12">
        <v>273.52046226697001</v>
      </c>
      <c r="E16" s="13"/>
      <c r="F16" s="13"/>
      <c r="G16" s="13"/>
      <c r="H16" s="16"/>
    </row>
    <row r="17" spans="1:8">
      <c r="A17" s="97" t="s">
        <v>80</v>
      </c>
      <c r="B17" s="98"/>
      <c r="C17" s="95" t="s">
        <v>149</v>
      </c>
      <c r="D17" s="17">
        <v>273.52046226697001</v>
      </c>
      <c r="E17" s="13">
        <v>4</v>
      </c>
      <c r="F17" s="13" t="s">
        <v>150</v>
      </c>
      <c r="G17" s="17">
        <v>68.380115566743001</v>
      </c>
      <c r="H17" s="16"/>
    </row>
    <row r="18" spans="1:8">
      <c r="A18" s="96">
        <v>1</v>
      </c>
      <c r="B18" s="15" t="s">
        <v>145</v>
      </c>
      <c r="C18" s="95"/>
      <c r="D18" s="17">
        <v>0</v>
      </c>
      <c r="E18" s="13"/>
      <c r="F18" s="13"/>
      <c r="G18" s="13"/>
      <c r="H18" s="94" t="s">
        <v>151</v>
      </c>
    </row>
    <row r="19" spans="1:8">
      <c r="A19" s="95"/>
      <c r="B19" s="15" t="s">
        <v>146</v>
      </c>
      <c r="C19" s="95"/>
      <c r="D19" s="17">
        <v>0</v>
      </c>
      <c r="E19" s="13"/>
      <c r="F19" s="13"/>
      <c r="G19" s="13"/>
      <c r="H19" s="94"/>
    </row>
    <row r="20" spans="1:8">
      <c r="A20" s="95"/>
      <c r="B20" s="15" t="s">
        <v>147</v>
      </c>
      <c r="C20" s="95"/>
      <c r="D20" s="17">
        <v>0</v>
      </c>
      <c r="E20" s="13"/>
      <c r="F20" s="13"/>
      <c r="G20" s="13"/>
      <c r="H20" s="94"/>
    </row>
    <row r="21" spans="1:8">
      <c r="A21" s="95"/>
      <c r="B21" s="15" t="s">
        <v>148</v>
      </c>
      <c r="C21" s="95"/>
      <c r="D21" s="17">
        <v>273.52046226697001</v>
      </c>
      <c r="E21" s="13"/>
      <c r="F21" s="13"/>
      <c r="G21" s="13"/>
      <c r="H21" s="94"/>
    </row>
    <row r="22" spans="1:8" ht="24.6">
      <c r="A22" s="99" t="s">
        <v>118</v>
      </c>
      <c r="B22" s="100"/>
      <c r="C22" s="10"/>
      <c r="D22" s="12">
        <v>329.22829953602002</v>
      </c>
      <c r="E22" s="13"/>
      <c r="F22" s="13"/>
      <c r="G22" s="13"/>
      <c r="H22" s="16"/>
    </row>
    <row r="23" spans="1:8">
      <c r="A23" s="95" t="s">
        <v>88</v>
      </c>
      <c r="B23" s="15" t="s">
        <v>145</v>
      </c>
      <c r="C23" s="10"/>
      <c r="D23" s="12">
        <v>0</v>
      </c>
      <c r="E23" s="13"/>
      <c r="F23" s="13"/>
      <c r="G23" s="13"/>
      <c r="H23" s="16"/>
    </row>
    <row r="24" spans="1:8">
      <c r="A24" s="95"/>
      <c r="B24" s="15" t="s">
        <v>146</v>
      </c>
      <c r="C24" s="10"/>
      <c r="D24" s="12">
        <v>0</v>
      </c>
      <c r="E24" s="13"/>
      <c r="F24" s="13"/>
      <c r="G24" s="13"/>
      <c r="H24" s="16"/>
    </row>
    <row r="25" spans="1:8">
      <c r="A25" s="95"/>
      <c r="B25" s="15" t="s">
        <v>147</v>
      </c>
      <c r="C25" s="10"/>
      <c r="D25" s="12">
        <v>0</v>
      </c>
      <c r="E25" s="13"/>
      <c r="F25" s="13"/>
      <c r="G25" s="13"/>
      <c r="H25" s="16"/>
    </row>
    <row r="26" spans="1:8">
      <c r="A26" s="95"/>
      <c r="B26" s="15" t="s">
        <v>148</v>
      </c>
      <c r="C26" s="10"/>
      <c r="D26" s="12">
        <v>329.22829953602002</v>
      </c>
      <c r="E26" s="13"/>
      <c r="F26" s="13"/>
      <c r="G26" s="13"/>
      <c r="H26" s="16"/>
    </row>
    <row r="27" spans="1:8">
      <c r="A27" s="97" t="s">
        <v>118</v>
      </c>
      <c r="B27" s="98"/>
      <c r="C27" s="95" t="s">
        <v>149</v>
      </c>
      <c r="D27" s="17">
        <v>329.22829953602002</v>
      </c>
      <c r="E27" s="13">
        <v>4</v>
      </c>
      <c r="F27" s="13" t="s">
        <v>150</v>
      </c>
      <c r="G27" s="17">
        <v>82.307074884005999</v>
      </c>
      <c r="H27" s="16"/>
    </row>
    <row r="28" spans="1:8">
      <c r="A28" s="96">
        <v>1</v>
      </c>
      <c r="B28" s="15" t="s">
        <v>145</v>
      </c>
      <c r="C28" s="95"/>
      <c r="D28" s="17">
        <v>0</v>
      </c>
      <c r="E28" s="13"/>
      <c r="F28" s="13"/>
      <c r="G28" s="13"/>
      <c r="H28" s="94" t="s">
        <v>151</v>
      </c>
    </row>
    <row r="29" spans="1:8">
      <c r="A29" s="95"/>
      <c r="B29" s="15" t="s">
        <v>146</v>
      </c>
      <c r="C29" s="95"/>
      <c r="D29" s="17">
        <v>0</v>
      </c>
      <c r="E29" s="13"/>
      <c r="F29" s="13"/>
      <c r="G29" s="13"/>
      <c r="H29" s="94"/>
    </row>
    <row r="30" spans="1:8">
      <c r="A30" s="95"/>
      <c r="B30" s="15" t="s">
        <v>147</v>
      </c>
      <c r="C30" s="95"/>
      <c r="D30" s="17">
        <v>0</v>
      </c>
      <c r="E30" s="13"/>
      <c r="F30" s="13"/>
      <c r="G30" s="13"/>
      <c r="H30" s="94"/>
    </row>
    <row r="31" spans="1:8">
      <c r="A31" s="95"/>
      <c r="B31" s="15" t="s">
        <v>148</v>
      </c>
      <c r="C31" s="95"/>
      <c r="D31" s="17">
        <v>329.22829953602002</v>
      </c>
      <c r="E31" s="13"/>
      <c r="F31" s="13"/>
      <c r="G31" s="13"/>
      <c r="H31" s="94"/>
    </row>
    <row r="32" spans="1:8" ht="24.6">
      <c r="A32" s="99"/>
      <c r="B32" s="100"/>
      <c r="C32" s="10"/>
      <c r="D32" s="12">
        <v>309.88</v>
      </c>
      <c r="E32" s="13"/>
      <c r="F32" s="13"/>
      <c r="G32" s="13"/>
      <c r="H32" s="16"/>
    </row>
    <row r="33" spans="1:8">
      <c r="A33" s="95" t="s">
        <v>152</v>
      </c>
      <c r="B33" s="15" t="s">
        <v>145</v>
      </c>
      <c r="C33" s="10"/>
      <c r="D33" s="12">
        <v>285</v>
      </c>
      <c r="E33" s="13"/>
      <c r="F33" s="13"/>
      <c r="G33" s="13"/>
      <c r="H33" s="16"/>
    </row>
    <row r="34" spans="1:8">
      <c r="A34" s="95"/>
      <c r="B34" s="15" t="s">
        <v>146</v>
      </c>
      <c r="C34" s="10"/>
      <c r="D34" s="12">
        <v>24.88</v>
      </c>
      <c r="E34" s="13"/>
      <c r="F34" s="13"/>
      <c r="G34" s="13"/>
      <c r="H34" s="16"/>
    </row>
    <row r="35" spans="1:8">
      <c r="A35" s="95"/>
      <c r="B35" s="15" t="s">
        <v>147</v>
      </c>
      <c r="C35" s="10"/>
      <c r="D35" s="12">
        <v>0</v>
      </c>
      <c r="E35" s="13"/>
      <c r="F35" s="13"/>
      <c r="G35" s="13"/>
      <c r="H35" s="16"/>
    </row>
    <row r="36" spans="1:8">
      <c r="A36" s="95"/>
      <c r="B36" s="15" t="s">
        <v>148</v>
      </c>
      <c r="C36" s="10"/>
      <c r="D36" s="12">
        <v>0</v>
      </c>
      <c r="E36" s="13"/>
      <c r="F36" s="13"/>
      <c r="G36" s="13"/>
      <c r="H36" s="16"/>
    </row>
    <row r="37" spans="1:8">
      <c r="A37" s="97" t="s">
        <v>122</v>
      </c>
      <c r="B37" s="98"/>
      <c r="C37" s="95" t="s">
        <v>153</v>
      </c>
      <c r="D37" s="17">
        <v>309.88</v>
      </c>
      <c r="E37" s="13">
        <v>4</v>
      </c>
      <c r="F37" s="13" t="s">
        <v>154</v>
      </c>
      <c r="G37" s="17">
        <v>77.47</v>
      </c>
      <c r="H37" s="16"/>
    </row>
    <row r="38" spans="1:8">
      <c r="A38" s="96">
        <v>1</v>
      </c>
      <c r="B38" s="15" t="s">
        <v>145</v>
      </c>
      <c r="C38" s="95"/>
      <c r="D38" s="17">
        <v>285</v>
      </c>
      <c r="E38" s="13"/>
      <c r="F38" s="13"/>
      <c r="G38" s="13"/>
      <c r="H38" s="94" t="s">
        <v>44</v>
      </c>
    </row>
    <row r="39" spans="1:8">
      <c r="A39" s="95"/>
      <c r="B39" s="15" t="s">
        <v>146</v>
      </c>
      <c r="C39" s="95"/>
      <c r="D39" s="17">
        <v>24.88</v>
      </c>
      <c r="E39" s="13"/>
      <c r="F39" s="13"/>
      <c r="G39" s="13"/>
      <c r="H39" s="94"/>
    </row>
    <row r="40" spans="1:8">
      <c r="A40" s="95"/>
      <c r="B40" s="15" t="s">
        <v>147</v>
      </c>
      <c r="C40" s="95"/>
      <c r="D40" s="17">
        <v>0</v>
      </c>
      <c r="E40" s="13"/>
      <c r="F40" s="13"/>
      <c r="G40" s="13"/>
      <c r="H40" s="94"/>
    </row>
    <row r="41" spans="1:8">
      <c r="A41" s="95"/>
      <c r="B41" s="15" t="s">
        <v>148</v>
      </c>
      <c r="C41" s="95"/>
      <c r="D41" s="17">
        <v>0</v>
      </c>
      <c r="E41" s="13"/>
      <c r="F41" s="13"/>
      <c r="G41" s="13"/>
      <c r="H41" s="94"/>
    </row>
    <row r="42" spans="1:8" ht="24.6">
      <c r="A42" s="99" t="s">
        <v>91</v>
      </c>
      <c r="B42" s="100"/>
      <c r="C42" s="10"/>
      <c r="D42" s="12">
        <v>998.03405999999995</v>
      </c>
      <c r="E42" s="13"/>
      <c r="F42" s="13"/>
      <c r="G42" s="13"/>
      <c r="H42" s="16"/>
    </row>
    <row r="43" spans="1:8">
      <c r="A43" s="95" t="s">
        <v>155</v>
      </c>
      <c r="B43" s="15" t="s">
        <v>145</v>
      </c>
      <c r="C43" s="10"/>
      <c r="D43" s="12">
        <v>0</v>
      </c>
      <c r="E43" s="13"/>
      <c r="F43" s="13"/>
      <c r="G43" s="13"/>
      <c r="H43" s="16"/>
    </row>
    <row r="44" spans="1:8">
      <c r="A44" s="95"/>
      <c r="B44" s="15" t="s">
        <v>146</v>
      </c>
      <c r="C44" s="10"/>
      <c r="D44" s="12">
        <v>0</v>
      </c>
      <c r="E44" s="13"/>
      <c r="F44" s="13"/>
      <c r="G44" s="13"/>
      <c r="H44" s="16"/>
    </row>
    <row r="45" spans="1:8">
      <c r="A45" s="95"/>
      <c r="B45" s="15" t="s">
        <v>147</v>
      </c>
      <c r="C45" s="10"/>
      <c r="D45" s="12">
        <v>0</v>
      </c>
      <c r="E45" s="13"/>
      <c r="F45" s="13"/>
      <c r="G45" s="13"/>
      <c r="H45" s="16"/>
    </row>
    <row r="46" spans="1:8">
      <c r="A46" s="95"/>
      <c r="B46" s="15" t="s">
        <v>148</v>
      </c>
      <c r="C46" s="10"/>
      <c r="D46" s="12">
        <v>35.58</v>
      </c>
      <c r="E46" s="13"/>
      <c r="F46" s="13"/>
      <c r="G46" s="13"/>
      <c r="H46" s="16"/>
    </row>
    <row r="47" spans="1:8">
      <c r="A47" s="97" t="s">
        <v>91</v>
      </c>
      <c r="B47" s="98"/>
      <c r="C47" s="95" t="s">
        <v>153</v>
      </c>
      <c r="D47" s="17">
        <v>35.58</v>
      </c>
      <c r="E47" s="13">
        <v>4</v>
      </c>
      <c r="F47" s="13" t="s">
        <v>154</v>
      </c>
      <c r="G47" s="17">
        <v>8.8949999999999996</v>
      </c>
      <c r="H47" s="16"/>
    </row>
    <row r="48" spans="1:8">
      <c r="A48" s="96">
        <v>1</v>
      </c>
      <c r="B48" s="15" t="s">
        <v>145</v>
      </c>
      <c r="C48" s="95"/>
      <c r="D48" s="17">
        <v>0</v>
      </c>
      <c r="E48" s="13"/>
      <c r="F48" s="13"/>
      <c r="G48" s="13"/>
      <c r="H48" s="94" t="s">
        <v>44</v>
      </c>
    </row>
    <row r="49" spans="1:8">
      <c r="A49" s="95"/>
      <c r="B49" s="15" t="s">
        <v>146</v>
      </c>
      <c r="C49" s="95"/>
      <c r="D49" s="17">
        <v>0</v>
      </c>
      <c r="E49" s="13"/>
      <c r="F49" s="13"/>
      <c r="G49" s="13"/>
      <c r="H49" s="94"/>
    </row>
    <row r="50" spans="1:8">
      <c r="A50" s="95"/>
      <c r="B50" s="15" t="s">
        <v>147</v>
      </c>
      <c r="C50" s="95"/>
      <c r="D50" s="17">
        <v>0</v>
      </c>
      <c r="E50" s="13"/>
      <c r="F50" s="13"/>
      <c r="G50" s="13"/>
      <c r="H50" s="94"/>
    </row>
    <row r="51" spans="1:8">
      <c r="A51" s="95"/>
      <c r="B51" s="15" t="s">
        <v>148</v>
      </c>
      <c r="C51" s="95"/>
      <c r="D51" s="17">
        <v>35.58</v>
      </c>
      <c r="E51" s="13"/>
      <c r="F51" s="13"/>
      <c r="G51" s="13"/>
      <c r="H51" s="94"/>
    </row>
    <row r="52" spans="1:8">
      <c r="A52" s="95" t="s">
        <v>156</v>
      </c>
      <c r="B52" s="15" t="s">
        <v>145</v>
      </c>
      <c r="C52" s="10"/>
      <c r="D52" s="12">
        <v>0</v>
      </c>
      <c r="E52" s="13"/>
      <c r="F52" s="13"/>
      <c r="G52" s="13"/>
      <c r="H52" s="16"/>
    </row>
    <row r="53" spans="1:8">
      <c r="A53" s="95"/>
      <c r="B53" s="15" t="s">
        <v>146</v>
      </c>
      <c r="C53" s="10"/>
      <c r="D53" s="12">
        <v>0</v>
      </c>
      <c r="E53" s="13"/>
      <c r="F53" s="13"/>
      <c r="G53" s="13"/>
      <c r="H53" s="16"/>
    </row>
    <row r="54" spans="1:8">
      <c r="A54" s="95"/>
      <c r="B54" s="15" t="s">
        <v>147</v>
      </c>
      <c r="C54" s="10"/>
      <c r="D54" s="12">
        <v>0</v>
      </c>
      <c r="E54" s="13"/>
      <c r="F54" s="13"/>
      <c r="G54" s="13"/>
      <c r="H54" s="16"/>
    </row>
    <row r="55" spans="1:8">
      <c r="A55" s="95"/>
      <c r="B55" s="15" t="s">
        <v>148</v>
      </c>
      <c r="C55" s="10"/>
      <c r="D55" s="12">
        <v>425.96406000000002</v>
      </c>
      <c r="E55" s="13"/>
      <c r="F55" s="13"/>
      <c r="G55" s="13"/>
      <c r="H55" s="16"/>
    </row>
    <row r="56" spans="1:8">
      <c r="A56" s="97" t="s">
        <v>91</v>
      </c>
      <c r="B56" s="98"/>
      <c r="C56" s="95" t="s">
        <v>157</v>
      </c>
      <c r="D56" s="17">
        <v>390.38405999999998</v>
      </c>
      <c r="E56" s="13">
        <v>1</v>
      </c>
      <c r="F56" s="13" t="s">
        <v>154</v>
      </c>
      <c r="G56" s="17">
        <v>390.38405999999998</v>
      </c>
      <c r="H56" s="16"/>
    </row>
    <row r="57" spans="1:8">
      <c r="A57" s="96">
        <v>1</v>
      </c>
      <c r="B57" s="15" t="s">
        <v>145</v>
      </c>
      <c r="C57" s="95"/>
      <c r="D57" s="17">
        <v>0</v>
      </c>
      <c r="E57" s="13"/>
      <c r="F57" s="13"/>
      <c r="G57" s="13"/>
      <c r="H57" s="94" t="s">
        <v>46</v>
      </c>
    </row>
    <row r="58" spans="1:8">
      <c r="A58" s="95"/>
      <c r="B58" s="15" t="s">
        <v>146</v>
      </c>
      <c r="C58" s="95"/>
      <c r="D58" s="17">
        <v>0</v>
      </c>
      <c r="E58" s="13"/>
      <c r="F58" s="13"/>
      <c r="G58" s="13"/>
      <c r="H58" s="94"/>
    </row>
    <row r="59" spans="1:8">
      <c r="A59" s="95"/>
      <c r="B59" s="15" t="s">
        <v>147</v>
      </c>
      <c r="C59" s="95"/>
      <c r="D59" s="17">
        <v>0</v>
      </c>
      <c r="E59" s="13"/>
      <c r="F59" s="13"/>
      <c r="G59" s="13"/>
      <c r="H59" s="94"/>
    </row>
    <row r="60" spans="1:8">
      <c r="A60" s="95"/>
      <c r="B60" s="15" t="s">
        <v>148</v>
      </c>
      <c r="C60" s="95"/>
      <c r="D60" s="17">
        <v>390.38405999999998</v>
      </c>
      <c r="E60" s="13"/>
      <c r="F60" s="13"/>
      <c r="G60" s="13"/>
      <c r="H60" s="94"/>
    </row>
    <row r="61" spans="1:8">
      <c r="A61" s="95" t="s">
        <v>158</v>
      </c>
      <c r="B61" s="15" t="s">
        <v>145</v>
      </c>
      <c r="C61" s="10"/>
      <c r="D61" s="12">
        <v>0</v>
      </c>
      <c r="E61" s="13"/>
      <c r="F61" s="13"/>
      <c r="G61" s="13"/>
      <c r="H61" s="16"/>
    </row>
    <row r="62" spans="1:8">
      <c r="A62" s="95"/>
      <c r="B62" s="15" t="s">
        <v>146</v>
      </c>
      <c r="C62" s="10"/>
      <c r="D62" s="12">
        <v>0</v>
      </c>
      <c r="E62" s="13"/>
      <c r="F62" s="13"/>
      <c r="G62" s="13"/>
      <c r="H62" s="16"/>
    </row>
    <row r="63" spans="1:8">
      <c r="A63" s="95"/>
      <c r="B63" s="15" t="s">
        <v>147</v>
      </c>
      <c r="C63" s="10"/>
      <c r="D63" s="12">
        <v>0</v>
      </c>
      <c r="E63" s="13"/>
      <c r="F63" s="13"/>
      <c r="G63" s="13"/>
      <c r="H63" s="16"/>
    </row>
    <row r="64" spans="1:8">
      <c r="A64" s="95"/>
      <c r="B64" s="15" t="s">
        <v>148</v>
      </c>
      <c r="C64" s="10"/>
      <c r="D64" s="12">
        <v>998.03405999999995</v>
      </c>
      <c r="E64" s="13"/>
      <c r="F64" s="13"/>
      <c r="G64" s="13"/>
      <c r="H64" s="16"/>
    </row>
    <row r="65" spans="1:8">
      <c r="A65" s="97" t="s">
        <v>91</v>
      </c>
      <c r="B65" s="98"/>
      <c r="C65" s="95" t="s">
        <v>159</v>
      </c>
      <c r="D65" s="17">
        <v>572.07000000000005</v>
      </c>
      <c r="E65" s="13">
        <v>6</v>
      </c>
      <c r="F65" s="13" t="s">
        <v>154</v>
      </c>
      <c r="G65" s="17">
        <v>95.344999999999999</v>
      </c>
      <c r="H65" s="16"/>
    </row>
    <row r="66" spans="1:8">
      <c r="A66" s="96">
        <v>1</v>
      </c>
      <c r="B66" s="15" t="s">
        <v>145</v>
      </c>
      <c r="C66" s="95"/>
      <c r="D66" s="17">
        <v>0</v>
      </c>
      <c r="E66" s="13"/>
      <c r="F66" s="13"/>
      <c r="G66" s="13"/>
      <c r="H66" s="94" t="s">
        <v>160</v>
      </c>
    </row>
    <row r="67" spans="1:8">
      <c r="A67" s="95"/>
      <c r="B67" s="15" t="s">
        <v>146</v>
      </c>
      <c r="C67" s="95"/>
      <c r="D67" s="17">
        <v>0</v>
      </c>
      <c r="E67" s="13"/>
      <c r="F67" s="13"/>
      <c r="G67" s="13"/>
      <c r="H67" s="94"/>
    </row>
    <row r="68" spans="1:8">
      <c r="A68" s="95"/>
      <c r="B68" s="15" t="s">
        <v>147</v>
      </c>
      <c r="C68" s="95"/>
      <c r="D68" s="17">
        <v>0</v>
      </c>
      <c r="E68" s="13"/>
      <c r="F68" s="13"/>
      <c r="G68" s="13"/>
      <c r="H68" s="94"/>
    </row>
    <row r="69" spans="1:8">
      <c r="A69" s="95"/>
      <c r="B69" s="15" t="s">
        <v>148</v>
      </c>
      <c r="C69" s="95"/>
      <c r="D69" s="17">
        <v>572.07000000000005</v>
      </c>
      <c r="E69" s="13"/>
      <c r="F69" s="13"/>
      <c r="G69" s="13"/>
      <c r="H69" s="94"/>
    </row>
    <row r="70" spans="1:8" ht="24.6">
      <c r="A70" s="99" t="s">
        <v>125</v>
      </c>
      <c r="B70" s="100"/>
      <c r="C70" s="10"/>
      <c r="D70" s="12">
        <v>4734.4414068495998</v>
      </c>
      <c r="E70" s="13"/>
      <c r="F70" s="13"/>
      <c r="G70" s="13"/>
      <c r="H70" s="16"/>
    </row>
    <row r="71" spans="1:8">
      <c r="A71" s="95" t="s">
        <v>161</v>
      </c>
      <c r="B71" s="15" t="s">
        <v>145</v>
      </c>
      <c r="C71" s="10"/>
      <c r="D71" s="12">
        <v>850.80290444695004</v>
      </c>
      <c r="E71" s="13"/>
      <c r="F71" s="13"/>
      <c r="G71" s="13"/>
      <c r="H71" s="16"/>
    </row>
    <row r="72" spans="1:8">
      <c r="A72" s="95"/>
      <c r="B72" s="15" t="s">
        <v>146</v>
      </c>
      <c r="C72" s="10"/>
      <c r="D72" s="12">
        <v>61.868222304359001</v>
      </c>
      <c r="E72" s="13"/>
      <c r="F72" s="13"/>
      <c r="G72" s="13"/>
      <c r="H72" s="16"/>
    </row>
    <row r="73" spans="1:8">
      <c r="A73" s="95"/>
      <c r="B73" s="15" t="s">
        <v>147</v>
      </c>
      <c r="C73" s="10"/>
      <c r="D73" s="12">
        <v>3821.7702800983002</v>
      </c>
      <c r="E73" s="13"/>
      <c r="F73" s="13"/>
      <c r="G73" s="13"/>
      <c r="H73" s="16"/>
    </row>
    <row r="74" spans="1:8">
      <c r="A74" s="95"/>
      <c r="B74" s="15" t="s">
        <v>148</v>
      </c>
      <c r="C74" s="10"/>
      <c r="D74" s="12">
        <v>0</v>
      </c>
      <c r="E74" s="13"/>
      <c r="F74" s="13"/>
      <c r="G74" s="13"/>
      <c r="H74" s="16"/>
    </row>
    <row r="75" spans="1:8">
      <c r="A75" s="97" t="s">
        <v>127</v>
      </c>
      <c r="B75" s="98"/>
      <c r="C75" s="95" t="s">
        <v>157</v>
      </c>
      <c r="D75" s="17">
        <v>4734.4414068495998</v>
      </c>
      <c r="E75" s="13">
        <v>1</v>
      </c>
      <c r="F75" s="13" t="s">
        <v>154</v>
      </c>
      <c r="G75" s="17">
        <v>4734.4414068495998</v>
      </c>
      <c r="H75" s="16"/>
    </row>
    <row r="76" spans="1:8">
      <c r="A76" s="96">
        <v>1</v>
      </c>
      <c r="B76" s="15" t="s">
        <v>145</v>
      </c>
      <c r="C76" s="95"/>
      <c r="D76" s="17">
        <v>850.80290444695004</v>
      </c>
      <c r="E76" s="13"/>
      <c r="F76" s="13"/>
      <c r="G76" s="13"/>
      <c r="H76" s="94" t="s">
        <v>46</v>
      </c>
    </row>
    <row r="77" spans="1:8">
      <c r="A77" s="95"/>
      <c r="B77" s="15" t="s">
        <v>146</v>
      </c>
      <c r="C77" s="95"/>
      <c r="D77" s="17">
        <v>61.868222304359001</v>
      </c>
      <c r="E77" s="13"/>
      <c r="F77" s="13"/>
      <c r="G77" s="13"/>
      <c r="H77" s="94"/>
    </row>
    <row r="78" spans="1:8">
      <c r="A78" s="95"/>
      <c r="B78" s="15" t="s">
        <v>147</v>
      </c>
      <c r="C78" s="95"/>
      <c r="D78" s="17">
        <v>3821.7702800983002</v>
      </c>
      <c r="E78" s="13"/>
      <c r="F78" s="13"/>
      <c r="G78" s="13"/>
      <c r="H78" s="94"/>
    </row>
    <row r="79" spans="1:8">
      <c r="A79" s="95"/>
      <c r="B79" s="15" t="s">
        <v>148</v>
      </c>
      <c r="C79" s="95"/>
      <c r="D79" s="17">
        <v>0</v>
      </c>
      <c r="E79" s="13"/>
      <c r="F79" s="13"/>
      <c r="G79" s="13"/>
      <c r="H79" s="94"/>
    </row>
    <row r="80" spans="1:8" ht="24.6">
      <c r="A80" s="99" t="s">
        <v>77</v>
      </c>
      <c r="B80" s="100"/>
      <c r="C80" s="10"/>
      <c r="D80" s="12">
        <v>226.88460144414</v>
      </c>
      <c r="E80" s="13"/>
      <c r="F80" s="13"/>
      <c r="G80" s="13"/>
      <c r="H80" s="16"/>
    </row>
    <row r="81" spans="1:8">
      <c r="A81" s="95" t="s">
        <v>162</v>
      </c>
      <c r="B81" s="15" t="s">
        <v>145</v>
      </c>
      <c r="C81" s="10"/>
      <c r="D81" s="12">
        <v>0</v>
      </c>
      <c r="E81" s="13"/>
      <c r="F81" s="13"/>
      <c r="G81" s="13"/>
      <c r="H81" s="16"/>
    </row>
    <row r="82" spans="1:8">
      <c r="A82" s="95"/>
      <c r="B82" s="15" t="s">
        <v>146</v>
      </c>
      <c r="C82" s="10"/>
      <c r="D82" s="12">
        <v>0</v>
      </c>
      <c r="E82" s="13"/>
      <c r="F82" s="13"/>
      <c r="G82" s="13"/>
      <c r="H82" s="16"/>
    </row>
    <row r="83" spans="1:8">
      <c r="A83" s="95"/>
      <c r="B83" s="15" t="s">
        <v>147</v>
      </c>
      <c r="C83" s="10"/>
      <c r="D83" s="12">
        <v>0</v>
      </c>
      <c r="E83" s="13"/>
      <c r="F83" s="13"/>
      <c r="G83" s="13"/>
      <c r="H83" s="16"/>
    </row>
    <row r="84" spans="1:8">
      <c r="A84" s="95"/>
      <c r="B84" s="15" t="s">
        <v>148</v>
      </c>
      <c r="C84" s="10"/>
      <c r="D84" s="12">
        <v>96.354601444140002</v>
      </c>
      <c r="E84" s="13"/>
      <c r="F84" s="13"/>
      <c r="G84" s="13"/>
      <c r="H84" s="16"/>
    </row>
    <row r="85" spans="1:8">
      <c r="A85" s="97" t="s">
        <v>77</v>
      </c>
      <c r="B85" s="98"/>
      <c r="C85" s="95" t="s">
        <v>157</v>
      </c>
      <c r="D85" s="17">
        <v>96.354601444140002</v>
      </c>
      <c r="E85" s="13">
        <v>1</v>
      </c>
      <c r="F85" s="13" t="s">
        <v>154</v>
      </c>
      <c r="G85" s="17">
        <v>96.354601444140002</v>
      </c>
      <c r="H85" s="16"/>
    </row>
    <row r="86" spans="1:8">
      <c r="A86" s="96">
        <v>1</v>
      </c>
      <c r="B86" s="15" t="s">
        <v>145</v>
      </c>
      <c r="C86" s="95"/>
      <c r="D86" s="17">
        <v>0</v>
      </c>
      <c r="E86" s="13"/>
      <c r="F86" s="13"/>
      <c r="G86" s="13"/>
      <c r="H86" s="94" t="s">
        <v>46</v>
      </c>
    </row>
    <row r="87" spans="1:8">
      <c r="A87" s="95"/>
      <c r="B87" s="15" t="s">
        <v>146</v>
      </c>
      <c r="C87" s="95"/>
      <c r="D87" s="17">
        <v>0</v>
      </c>
      <c r="E87" s="13"/>
      <c r="F87" s="13"/>
      <c r="G87" s="13"/>
      <c r="H87" s="94"/>
    </row>
    <row r="88" spans="1:8">
      <c r="A88" s="95"/>
      <c r="B88" s="15" t="s">
        <v>147</v>
      </c>
      <c r="C88" s="95"/>
      <c r="D88" s="17">
        <v>0</v>
      </c>
      <c r="E88" s="13"/>
      <c r="F88" s="13"/>
      <c r="G88" s="13"/>
      <c r="H88" s="94"/>
    </row>
    <row r="89" spans="1:8">
      <c r="A89" s="95"/>
      <c r="B89" s="15" t="s">
        <v>148</v>
      </c>
      <c r="C89" s="95"/>
      <c r="D89" s="17">
        <v>96.354601444140002</v>
      </c>
      <c r="E89" s="13"/>
      <c r="F89" s="13"/>
      <c r="G89" s="13"/>
      <c r="H89" s="94"/>
    </row>
    <row r="90" spans="1:8">
      <c r="A90" s="95" t="s">
        <v>163</v>
      </c>
      <c r="B90" s="15" t="s">
        <v>145</v>
      </c>
      <c r="C90" s="10"/>
      <c r="D90" s="12">
        <v>0</v>
      </c>
      <c r="E90" s="13"/>
      <c r="F90" s="13"/>
      <c r="G90" s="13"/>
      <c r="H90" s="16"/>
    </row>
    <row r="91" spans="1:8">
      <c r="A91" s="95"/>
      <c r="B91" s="15" t="s">
        <v>146</v>
      </c>
      <c r="C91" s="10"/>
      <c r="D91" s="12">
        <v>0</v>
      </c>
      <c r="E91" s="13"/>
      <c r="F91" s="13"/>
      <c r="G91" s="13"/>
      <c r="H91" s="16"/>
    </row>
    <row r="92" spans="1:8">
      <c r="A92" s="95"/>
      <c r="B92" s="15" t="s">
        <v>147</v>
      </c>
      <c r="C92" s="10"/>
      <c r="D92" s="12">
        <v>0</v>
      </c>
      <c r="E92" s="13"/>
      <c r="F92" s="13"/>
      <c r="G92" s="13"/>
      <c r="H92" s="16"/>
    </row>
    <row r="93" spans="1:8">
      <c r="A93" s="95"/>
      <c r="B93" s="15" t="s">
        <v>148</v>
      </c>
      <c r="C93" s="10"/>
      <c r="D93" s="12">
        <v>226.88460144414</v>
      </c>
      <c r="E93" s="13"/>
      <c r="F93" s="13"/>
      <c r="G93" s="13"/>
      <c r="H93" s="16"/>
    </row>
    <row r="94" spans="1:8">
      <c r="A94" s="97" t="s">
        <v>77</v>
      </c>
      <c r="B94" s="98"/>
      <c r="C94" s="95" t="s">
        <v>159</v>
      </c>
      <c r="D94" s="17">
        <v>130.53</v>
      </c>
      <c r="E94" s="13">
        <v>6</v>
      </c>
      <c r="F94" s="13" t="s">
        <v>154</v>
      </c>
      <c r="G94" s="17">
        <v>21.754999999999999</v>
      </c>
      <c r="H94" s="16"/>
    </row>
    <row r="95" spans="1:8">
      <c r="A95" s="96">
        <v>1</v>
      </c>
      <c r="B95" s="15" t="s">
        <v>145</v>
      </c>
      <c r="C95" s="95"/>
      <c r="D95" s="17">
        <v>0</v>
      </c>
      <c r="E95" s="13"/>
      <c r="F95" s="13"/>
      <c r="G95" s="13"/>
      <c r="H95" s="94" t="s">
        <v>160</v>
      </c>
    </row>
    <row r="96" spans="1:8">
      <c r="A96" s="95"/>
      <c r="B96" s="15" t="s">
        <v>146</v>
      </c>
      <c r="C96" s="95"/>
      <c r="D96" s="17">
        <v>0</v>
      </c>
      <c r="E96" s="13"/>
      <c r="F96" s="13"/>
      <c r="G96" s="13"/>
      <c r="H96" s="94"/>
    </row>
    <row r="97" spans="1:8">
      <c r="A97" s="95"/>
      <c r="B97" s="15" t="s">
        <v>147</v>
      </c>
      <c r="C97" s="95"/>
      <c r="D97" s="17">
        <v>0</v>
      </c>
      <c r="E97" s="13"/>
      <c r="F97" s="13"/>
      <c r="G97" s="13"/>
      <c r="H97" s="94"/>
    </row>
    <row r="98" spans="1:8">
      <c r="A98" s="95"/>
      <c r="B98" s="15" t="s">
        <v>148</v>
      </c>
      <c r="C98" s="95"/>
      <c r="D98" s="17">
        <v>130.53</v>
      </c>
      <c r="E98" s="13"/>
      <c r="F98" s="13"/>
      <c r="G98" s="13"/>
      <c r="H98" s="94"/>
    </row>
    <row r="99" spans="1:8" ht="24.6">
      <c r="A99" s="99" t="s">
        <v>132</v>
      </c>
      <c r="B99" s="100"/>
      <c r="C99" s="10"/>
      <c r="D99" s="12">
        <v>3943.95</v>
      </c>
      <c r="E99" s="13"/>
      <c r="F99" s="13"/>
      <c r="G99" s="13"/>
      <c r="H99" s="16"/>
    </row>
    <row r="100" spans="1:8">
      <c r="A100" s="95" t="s">
        <v>164</v>
      </c>
      <c r="B100" s="15" t="s">
        <v>145</v>
      </c>
      <c r="C100" s="10"/>
      <c r="D100" s="12">
        <v>17.25</v>
      </c>
      <c r="E100" s="13"/>
      <c r="F100" s="13"/>
      <c r="G100" s="13"/>
      <c r="H100" s="16"/>
    </row>
    <row r="101" spans="1:8">
      <c r="A101" s="95"/>
      <c r="B101" s="15" t="s">
        <v>146</v>
      </c>
      <c r="C101" s="10"/>
      <c r="D101" s="12">
        <v>1022.91</v>
      </c>
      <c r="E101" s="13"/>
      <c r="F101" s="13"/>
      <c r="G101" s="13"/>
      <c r="H101" s="16"/>
    </row>
    <row r="102" spans="1:8">
      <c r="A102" s="95"/>
      <c r="B102" s="15" t="s">
        <v>147</v>
      </c>
      <c r="C102" s="10"/>
      <c r="D102" s="12">
        <v>2903.79</v>
      </c>
      <c r="E102" s="13"/>
      <c r="F102" s="13"/>
      <c r="G102" s="13"/>
      <c r="H102" s="16"/>
    </row>
    <row r="103" spans="1:8">
      <c r="A103" s="95"/>
      <c r="B103" s="15" t="s">
        <v>148</v>
      </c>
      <c r="C103" s="10"/>
      <c r="D103" s="12">
        <v>0</v>
      </c>
      <c r="E103" s="13"/>
      <c r="F103" s="13"/>
      <c r="G103" s="13"/>
      <c r="H103" s="16"/>
    </row>
    <row r="104" spans="1:8">
      <c r="A104" s="97" t="s">
        <v>48</v>
      </c>
      <c r="B104" s="98"/>
      <c r="C104" s="95" t="s">
        <v>159</v>
      </c>
      <c r="D104" s="17">
        <v>3943.95</v>
      </c>
      <c r="E104" s="13">
        <v>6</v>
      </c>
      <c r="F104" s="13" t="s">
        <v>154</v>
      </c>
      <c r="G104" s="17">
        <v>657.32500000000005</v>
      </c>
      <c r="H104" s="16"/>
    </row>
    <row r="105" spans="1:8">
      <c r="A105" s="96">
        <v>1</v>
      </c>
      <c r="B105" s="15" t="s">
        <v>145</v>
      </c>
      <c r="C105" s="95"/>
      <c r="D105" s="17">
        <v>17.25</v>
      </c>
      <c r="E105" s="13"/>
      <c r="F105" s="13"/>
      <c r="G105" s="13"/>
      <c r="H105" s="94" t="s">
        <v>160</v>
      </c>
    </row>
    <row r="106" spans="1:8">
      <c r="A106" s="95"/>
      <c r="B106" s="15" t="s">
        <v>146</v>
      </c>
      <c r="C106" s="95"/>
      <c r="D106" s="17">
        <v>1022.91</v>
      </c>
      <c r="E106" s="13"/>
      <c r="F106" s="13"/>
      <c r="G106" s="13"/>
      <c r="H106" s="94"/>
    </row>
    <row r="107" spans="1:8">
      <c r="A107" s="95"/>
      <c r="B107" s="15" t="s">
        <v>147</v>
      </c>
      <c r="C107" s="95"/>
      <c r="D107" s="17">
        <v>2903.79</v>
      </c>
      <c r="E107" s="13"/>
      <c r="F107" s="13"/>
      <c r="G107" s="13"/>
      <c r="H107" s="94"/>
    </row>
    <row r="108" spans="1:8">
      <c r="A108" s="95"/>
      <c r="B108" s="15" t="s">
        <v>148</v>
      </c>
      <c r="C108" s="95"/>
      <c r="D108" s="17">
        <v>0</v>
      </c>
      <c r="E108" s="13"/>
      <c r="F108" s="13"/>
      <c r="G108" s="13"/>
      <c r="H108" s="94"/>
    </row>
    <row r="109" spans="1:8">
      <c r="A109" s="18"/>
      <c r="C109" s="18"/>
      <c r="D109" s="7"/>
      <c r="E109" s="7"/>
      <c r="F109" s="7"/>
      <c r="G109" s="7"/>
      <c r="H109" s="19"/>
    </row>
    <row r="111" spans="1:8">
      <c r="A111" s="101" t="s">
        <v>165</v>
      </c>
      <c r="B111" s="101"/>
      <c r="C111" s="101"/>
      <c r="D111" s="101"/>
      <c r="E111" s="101"/>
      <c r="F111" s="101"/>
      <c r="G111" s="101"/>
      <c r="H111" s="101"/>
    </row>
    <row r="112" spans="1:8">
      <c r="A112" s="101" t="s">
        <v>166</v>
      </c>
      <c r="B112" s="101"/>
      <c r="C112" s="101"/>
      <c r="D112" s="101"/>
      <c r="E112" s="101"/>
      <c r="F112" s="101"/>
      <c r="G112" s="101"/>
      <c r="H112" s="101"/>
    </row>
  </sheetData>
  <mergeCells count="64">
    <mergeCell ref="A56:B56"/>
    <mergeCell ref="A52:A55"/>
    <mergeCell ref="A3:B3"/>
    <mergeCell ref="A8:B8"/>
    <mergeCell ref="A17:B17"/>
    <mergeCell ref="A22:B22"/>
    <mergeCell ref="A27:B27"/>
    <mergeCell ref="A4:A7"/>
    <mergeCell ref="A9:A12"/>
    <mergeCell ref="A13:A16"/>
    <mergeCell ref="A18:A21"/>
    <mergeCell ref="A23:A26"/>
    <mergeCell ref="A111:H111"/>
    <mergeCell ref="A112:H112"/>
    <mergeCell ref="C104:C108"/>
    <mergeCell ref="H105:H108"/>
    <mergeCell ref="A65:B65"/>
    <mergeCell ref="A70:B70"/>
    <mergeCell ref="A75:B75"/>
    <mergeCell ref="A80:B80"/>
    <mergeCell ref="A85:B85"/>
    <mergeCell ref="A81:A84"/>
    <mergeCell ref="A28:A31"/>
    <mergeCell ref="A33:A36"/>
    <mergeCell ref="A38:A41"/>
    <mergeCell ref="A43:A46"/>
    <mergeCell ref="A48:A51"/>
    <mergeCell ref="A32:B32"/>
    <mergeCell ref="A37:B37"/>
    <mergeCell ref="A42:B42"/>
    <mergeCell ref="A47:B47"/>
    <mergeCell ref="A57:A60"/>
    <mergeCell ref="A61:A64"/>
    <mergeCell ref="A66:A69"/>
    <mergeCell ref="A71:A74"/>
    <mergeCell ref="A76:A79"/>
    <mergeCell ref="A86:A89"/>
    <mergeCell ref="A90:A93"/>
    <mergeCell ref="A95:A98"/>
    <mergeCell ref="A100:A103"/>
    <mergeCell ref="A105:A108"/>
    <mergeCell ref="A94:B94"/>
    <mergeCell ref="A99:B99"/>
    <mergeCell ref="A104:B104"/>
    <mergeCell ref="C8:C12"/>
    <mergeCell ref="C17:C21"/>
    <mergeCell ref="C27:C31"/>
    <mergeCell ref="C37:C41"/>
    <mergeCell ref="C47:C51"/>
    <mergeCell ref="C56:C60"/>
    <mergeCell ref="C65:C69"/>
    <mergeCell ref="C75:C79"/>
    <mergeCell ref="C85:C89"/>
    <mergeCell ref="C94:C98"/>
    <mergeCell ref="H9:H12"/>
    <mergeCell ref="H18:H21"/>
    <mergeCell ref="H28:H31"/>
    <mergeCell ref="H38:H41"/>
    <mergeCell ref="H48:H51"/>
    <mergeCell ref="H57:H60"/>
    <mergeCell ref="H66:H69"/>
    <mergeCell ref="H76:H79"/>
    <mergeCell ref="H86:H89"/>
    <mergeCell ref="H95:H9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I10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167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168</v>
      </c>
      <c r="B3" s="2" t="s">
        <v>169</v>
      </c>
      <c r="C3" s="2" t="s">
        <v>170</v>
      </c>
      <c r="D3" s="2" t="s">
        <v>171</v>
      </c>
      <c r="E3" s="2" t="s">
        <v>172</v>
      </c>
      <c r="F3" s="2" t="s">
        <v>173</v>
      </c>
      <c r="G3" s="2" t="s">
        <v>174</v>
      </c>
      <c r="H3" s="2" t="s">
        <v>175</v>
      </c>
    </row>
    <row r="4" spans="1:8" ht="39" customHeight="1">
      <c r="A4" s="3" t="s">
        <v>176</v>
      </c>
      <c r="B4" s="4" t="s">
        <v>154</v>
      </c>
      <c r="C4" s="5">
        <v>4</v>
      </c>
      <c r="D4" s="5">
        <v>826.33740497558995</v>
      </c>
      <c r="E4" s="4"/>
      <c r="F4" s="4"/>
      <c r="G4" s="5">
        <v>3305.3496199023998</v>
      </c>
      <c r="H4" s="6"/>
    </row>
    <row r="5" spans="1:8" ht="39" customHeight="1">
      <c r="A5" s="3" t="s">
        <v>177</v>
      </c>
      <c r="B5" s="4" t="s">
        <v>154</v>
      </c>
      <c r="C5" s="5">
        <v>4</v>
      </c>
      <c r="D5" s="5">
        <v>672.81914181661</v>
      </c>
      <c r="E5" s="4"/>
      <c r="F5" s="4"/>
      <c r="G5" s="5">
        <v>2691.2765672664</v>
      </c>
      <c r="H5" s="6"/>
    </row>
    <row r="6" spans="1:8" ht="39" customHeight="1">
      <c r="A6" s="3" t="s">
        <v>178</v>
      </c>
      <c r="B6" s="4" t="s">
        <v>154</v>
      </c>
      <c r="C6" s="5">
        <v>8</v>
      </c>
      <c r="D6" s="5">
        <v>8.7615421164317002</v>
      </c>
      <c r="E6" s="4"/>
      <c r="F6" s="4"/>
      <c r="G6" s="5">
        <v>70.092336931454</v>
      </c>
      <c r="H6" s="6"/>
    </row>
    <row r="7" spans="1:8" ht="39" customHeight="1">
      <c r="A7" s="3" t="s">
        <v>179</v>
      </c>
      <c r="B7" s="4" t="s">
        <v>154</v>
      </c>
      <c r="C7" s="5">
        <v>18</v>
      </c>
      <c r="D7" s="5">
        <v>4.8225376529421</v>
      </c>
      <c r="E7" s="4"/>
      <c r="F7" s="4"/>
      <c r="G7" s="5">
        <v>86.805677752958005</v>
      </c>
      <c r="H7" s="6"/>
    </row>
    <row r="8" spans="1:8" ht="39" customHeight="1">
      <c r="A8" s="3" t="s">
        <v>180</v>
      </c>
      <c r="B8" s="4" t="s">
        <v>154</v>
      </c>
      <c r="C8" s="5">
        <v>1</v>
      </c>
      <c r="D8" s="5">
        <v>3821.7702800983002</v>
      </c>
      <c r="E8" s="4" t="s">
        <v>181</v>
      </c>
      <c r="F8" s="4"/>
      <c r="G8" s="5">
        <v>3821.7702800983002</v>
      </c>
      <c r="H8" s="6"/>
    </row>
    <row r="9" spans="1:8" ht="39" customHeight="1">
      <c r="A9" s="3" t="s">
        <v>182</v>
      </c>
      <c r="B9" s="4" t="s">
        <v>154</v>
      </c>
      <c r="C9" s="5">
        <v>3</v>
      </c>
      <c r="D9" s="5">
        <v>470.14575000000002</v>
      </c>
      <c r="E9" s="4">
        <v>0.4</v>
      </c>
      <c r="F9" s="4"/>
      <c r="G9" s="5">
        <v>1410.4372499999999</v>
      </c>
      <c r="H9" s="6"/>
    </row>
    <row r="10" spans="1:8" ht="39" customHeight="1">
      <c r="A10" s="3" t="s">
        <v>183</v>
      </c>
      <c r="B10" s="4" t="s">
        <v>154</v>
      </c>
      <c r="C10" s="5">
        <v>3</v>
      </c>
      <c r="D10" s="5">
        <v>491.08711</v>
      </c>
      <c r="E10" s="4">
        <v>0.4</v>
      </c>
      <c r="F10" s="4"/>
      <c r="G10" s="5">
        <v>1473.26133</v>
      </c>
      <c r="H10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zoomScale="90" zoomScaleNormal="90" workbookViewId="0">
      <selection activeCell="D8" sqref="D8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9" t="s">
        <v>184</v>
      </c>
      <c r="B13" s="89"/>
      <c r="C13" s="89"/>
      <c r="D13" s="89"/>
      <c r="E13" s="89"/>
      <c r="F13" s="89"/>
      <c r="G13" s="89"/>
      <c r="H13" s="89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4</v>
      </c>
      <c r="B18" s="93" t="s">
        <v>30</v>
      </c>
      <c r="C18" s="93" t="s">
        <v>31</v>
      </c>
      <c r="D18" s="90" t="s">
        <v>32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272.05666774413999</v>
      </c>
      <c r="E25" s="41">
        <v>117.77272503728</v>
      </c>
      <c r="F25" s="41">
        <v>6066.7173112419996</v>
      </c>
      <c r="G25" s="41">
        <v>0</v>
      </c>
      <c r="H25" s="41">
        <v>6456.5467040233998</v>
      </c>
    </row>
    <row r="26" spans="1:8" ht="31.2">
      <c r="A26" s="2">
        <v>2</v>
      </c>
      <c r="B26" s="2" t="s">
        <v>43</v>
      </c>
      <c r="C26" s="42" t="s">
        <v>44</v>
      </c>
      <c r="D26" s="41">
        <v>285</v>
      </c>
      <c r="E26" s="41">
        <v>24.88</v>
      </c>
      <c r="F26" s="41">
        <v>0</v>
      </c>
      <c r="G26" s="41">
        <v>0</v>
      </c>
      <c r="H26" s="41">
        <v>309.88</v>
      </c>
    </row>
    <row r="27" spans="1:8" ht="31.2">
      <c r="A27" s="2">
        <v>3</v>
      </c>
      <c r="B27" s="2" t="s">
        <v>45</v>
      </c>
      <c r="C27" s="42" t="s">
        <v>46</v>
      </c>
      <c r="D27" s="41">
        <v>850.80290444695004</v>
      </c>
      <c r="E27" s="41">
        <v>61.868222304359001</v>
      </c>
      <c r="F27" s="41">
        <v>3821.7702800983002</v>
      </c>
      <c r="G27" s="41">
        <v>0</v>
      </c>
      <c r="H27" s="41">
        <v>4734.4414068495998</v>
      </c>
    </row>
    <row r="28" spans="1:8">
      <c r="A28" s="2">
        <v>4</v>
      </c>
      <c r="B28" s="2" t="s">
        <v>47</v>
      </c>
      <c r="C28" s="42" t="s">
        <v>48</v>
      </c>
      <c r="D28" s="41">
        <v>17.25</v>
      </c>
      <c r="E28" s="41">
        <v>1022.91</v>
      </c>
      <c r="F28" s="41">
        <v>2903.79</v>
      </c>
      <c r="G28" s="41">
        <v>0</v>
      </c>
      <c r="H28" s="41">
        <v>3943.95</v>
      </c>
    </row>
    <row r="29" spans="1:8">
      <c r="A29" s="2"/>
      <c r="B29" s="33"/>
      <c r="C29" s="33" t="s">
        <v>49</v>
      </c>
      <c r="D29" s="41">
        <v>1425.1095721910999</v>
      </c>
      <c r="E29" s="41">
        <v>1227.4309473415999</v>
      </c>
      <c r="F29" s="41">
        <v>12792.27759134</v>
      </c>
      <c r="G29" s="41">
        <v>0</v>
      </c>
      <c r="H29" s="41">
        <v>15444.818110873</v>
      </c>
    </row>
    <row r="30" spans="1:8">
      <c r="A30" s="2"/>
      <c r="B30" s="33"/>
      <c r="C30" s="44" t="s">
        <v>50</v>
      </c>
      <c r="D30" s="41"/>
      <c r="E30" s="41"/>
      <c r="F30" s="41"/>
      <c r="G30" s="41"/>
      <c r="H30" s="41"/>
    </row>
    <row r="31" spans="1:8" s="35" customFormat="1">
      <c r="A31" s="45"/>
      <c r="B31" s="45"/>
      <c r="C31" s="46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33" t="s">
        <v>51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39"/>
      <c r="B33" s="33"/>
      <c r="C33" s="40" t="s">
        <v>52</v>
      </c>
      <c r="D33" s="41"/>
      <c r="E33" s="41"/>
      <c r="F33" s="41"/>
      <c r="G33" s="41"/>
      <c r="H33" s="41"/>
    </row>
    <row r="34" spans="1:8">
      <c r="A34" s="39"/>
      <c r="B34" s="2"/>
      <c r="C34" s="47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40" t="s">
        <v>53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>
      <c r="A36" s="2"/>
      <c r="B36" s="33"/>
      <c r="C36" s="44" t="s">
        <v>54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55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31.5" customHeight="1">
      <c r="A39" s="2"/>
      <c r="B39" s="33"/>
      <c r="C39" s="44" t="s">
        <v>56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57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44" t="s">
        <v>58</v>
      </c>
      <c r="D42" s="41"/>
      <c r="E42" s="41"/>
      <c r="F42" s="41"/>
      <c r="G42" s="41"/>
      <c r="H42" s="41"/>
    </row>
    <row r="43" spans="1:8" s="35" customFormat="1">
      <c r="A43" s="45"/>
      <c r="B43" s="45"/>
      <c r="C43" s="46"/>
      <c r="D43" s="41"/>
      <c r="E43" s="41"/>
      <c r="F43" s="41"/>
      <c r="G43" s="41"/>
      <c r="H43" s="41">
        <f>SUM(D43:G43)</f>
        <v>0</v>
      </c>
    </row>
    <row r="44" spans="1:8">
      <c r="A44" s="2"/>
      <c r="B44" s="33"/>
      <c r="C44" s="33" t="s">
        <v>59</v>
      </c>
      <c r="D44" s="41">
        <f>SUM(D43:D43)</f>
        <v>0</v>
      </c>
      <c r="E44" s="41">
        <f>SUM(E43:E43)</f>
        <v>0</v>
      </c>
      <c r="F44" s="41">
        <f>SUM(F43:F43)</f>
        <v>0</v>
      </c>
      <c r="G44" s="41">
        <f>SUM(G43:G43)</f>
        <v>0</v>
      </c>
      <c r="H44" s="41">
        <f>SUM(D44:G44)</f>
        <v>0</v>
      </c>
    </row>
    <row r="45" spans="1:8">
      <c r="A45" s="2"/>
      <c r="B45" s="33"/>
      <c r="C45" s="33" t="s">
        <v>60</v>
      </c>
      <c r="D45" s="41">
        <v>1425.1095721910999</v>
      </c>
      <c r="E45" s="41">
        <v>1227.4309473415999</v>
      </c>
      <c r="F45" s="41">
        <v>12792.27759134</v>
      </c>
      <c r="G45" s="41">
        <v>0</v>
      </c>
      <c r="H45" s="41">
        <v>15444.818110873</v>
      </c>
    </row>
    <row r="46" spans="1:8">
      <c r="A46" s="2"/>
      <c r="B46" s="33"/>
      <c r="C46" s="44" t="s">
        <v>61</v>
      </c>
      <c r="D46" s="41"/>
      <c r="E46" s="41"/>
      <c r="F46" s="41"/>
      <c r="G46" s="41"/>
      <c r="H46" s="41"/>
    </row>
    <row r="47" spans="1:8" ht="31.2">
      <c r="A47" s="2">
        <v>5</v>
      </c>
      <c r="B47" s="2" t="s">
        <v>62</v>
      </c>
      <c r="C47" s="42" t="s">
        <v>63</v>
      </c>
      <c r="D47" s="41">
        <v>35.212172817522003</v>
      </c>
      <c r="E47" s="41">
        <v>5.0962946032799996</v>
      </c>
      <c r="F47" s="41">
        <v>0</v>
      </c>
      <c r="G47" s="41">
        <v>0</v>
      </c>
      <c r="H47" s="41">
        <v>40.308467420802003</v>
      </c>
    </row>
    <row r="48" spans="1:8" ht="31.2">
      <c r="A48" s="2">
        <v>6</v>
      </c>
      <c r="B48" s="2" t="s">
        <v>64</v>
      </c>
      <c r="C48" s="42" t="s">
        <v>65</v>
      </c>
      <c r="D48" s="41">
        <v>0.36</v>
      </c>
      <c r="E48" s="41">
        <v>20.46</v>
      </c>
      <c r="F48" s="41">
        <v>0</v>
      </c>
      <c r="G48" s="41">
        <v>0</v>
      </c>
      <c r="H48" s="41">
        <v>20.82</v>
      </c>
    </row>
    <row r="49" spans="1:8">
      <c r="A49" s="2"/>
      <c r="B49" s="33"/>
      <c r="C49" s="33" t="s">
        <v>66</v>
      </c>
      <c r="D49" s="41">
        <v>35.572172817522002</v>
      </c>
      <c r="E49" s="41">
        <v>25.556294603280001</v>
      </c>
      <c r="F49" s="41">
        <v>0</v>
      </c>
      <c r="G49" s="41">
        <v>0</v>
      </c>
      <c r="H49" s="41">
        <v>61.128467420801996</v>
      </c>
    </row>
    <row r="50" spans="1:8">
      <c r="A50" s="2"/>
      <c r="B50" s="33"/>
      <c r="C50" s="33" t="s">
        <v>67</v>
      </c>
      <c r="D50" s="41">
        <v>1460.6817450086</v>
      </c>
      <c r="E50" s="41">
        <v>1252.9872419449</v>
      </c>
      <c r="F50" s="41">
        <v>12792.27759134</v>
      </c>
      <c r="G50" s="41">
        <v>0</v>
      </c>
      <c r="H50" s="41">
        <v>15505.946578294001</v>
      </c>
    </row>
    <row r="51" spans="1:8">
      <c r="A51" s="2"/>
      <c r="B51" s="33"/>
      <c r="C51" s="33" t="s">
        <v>68</v>
      </c>
      <c r="D51" s="41"/>
      <c r="E51" s="41"/>
      <c r="F51" s="41"/>
      <c r="G51" s="41"/>
      <c r="H51" s="41"/>
    </row>
    <row r="52" spans="1:8" ht="31.2">
      <c r="A52" s="2">
        <v>7</v>
      </c>
      <c r="B52" s="2" t="s">
        <v>69</v>
      </c>
      <c r="C52" s="48" t="s">
        <v>42</v>
      </c>
      <c r="D52" s="41">
        <v>0</v>
      </c>
      <c r="E52" s="41">
        <v>0</v>
      </c>
      <c r="F52" s="41">
        <v>0</v>
      </c>
      <c r="G52" s="41">
        <v>273.52046226697001</v>
      </c>
      <c r="H52" s="41">
        <v>273.52046226697001</v>
      </c>
    </row>
    <row r="53" spans="1:8" ht="31.2">
      <c r="A53" s="2">
        <v>8</v>
      </c>
      <c r="B53" s="2" t="s">
        <v>70</v>
      </c>
      <c r="C53" s="48" t="s">
        <v>71</v>
      </c>
      <c r="D53" s="41">
        <v>37.662717114742001</v>
      </c>
      <c r="E53" s="41">
        <v>5.4574343661305997</v>
      </c>
      <c r="F53" s="41">
        <v>0</v>
      </c>
      <c r="G53" s="41">
        <v>0</v>
      </c>
      <c r="H53" s="41">
        <v>43.120151480872003</v>
      </c>
    </row>
    <row r="54" spans="1:8">
      <c r="A54" s="2">
        <v>9</v>
      </c>
      <c r="B54" s="2" t="s">
        <v>72</v>
      </c>
      <c r="C54" s="48" t="s">
        <v>73</v>
      </c>
      <c r="D54" s="41">
        <v>0</v>
      </c>
      <c r="E54" s="41">
        <v>0</v>
      </c>
      <c r="F54" s="41">
        <v>0</v>
      </c>
      <c r="G54" s="41">
        <v>8.9082352389700006</v>
      </c>
      <c r="H54" s="41">
        <v>8.9082352389700006</v>
      </c>
    </row>
    <row r="55" spans="1:8">
      <c r="A55" s="2">
        <v>10</v>
      </c>
      <c r="B55" s="2"/>
      <c r="C55" s="48" t="s">
        <v>74</v>
      </c>
      <c r="D55" s="41">
        <v>0</v>
      </c>
      <c r="E55" s="41">
        <v>0</v>
      </c>
      <c r="F55" s="41">
        <v>0</v>
      </c>
      <c r="G55" s="41">
        <v>33.364781061857002</v>
      </c>
      <c r="H55" s="41">
        <v>33.364781061857002</v>
      </c>
    </row>
    <row r="56" spans="1:8">
      <c r="A56" s="2">
        <v>11</v>
      </c>
      <c r="B56" s="2"/>
      <c r="C56" s="48" t="s">
        <v>75</v>
      </c>
      <c r="D56" s="41">
        <v>0</v>
      </c>
      <c r="E56" s="41">
        <v>0</v>
      </c>
      <c r="F56" s="41">
        <v>0</v>
      </c>
      <c r="G56" s="41">
        <v>17.996033423437002</v>
      </c>
      <c r="H56" s="41">
        <v>17.996033423437002</v>
      </c>
    </row>
    <row r="57" spans="1:8">
      <c r="A57" s="2">
        <v>12</v>
      </c>
      <c r="B57" s="2" t="s">
        <v>76</v>
      </c>
      <c r="C57" s="48" t="s">
        <v>77</v>
      </c>
      <c r="D57" s="41">
        <v>0</v>
      </c>
      <c r="E57" s="41">
        <v>0</v>
      </c>
      <c r="F57" s="41">
        <v>0</v>
      </c>
      <c r="G57" s="41">
        <v>96.354601444140002</v>
      </c>
      <c r="H57" s="41">
        <v>96.354601444140002</v>
      </c>
    </row>
    <row r="58" spans="1:8">
      <c r="A58" s="2">
        <v>13</v>
      </c>
      <c r="B58" s="2" t="s">
        <v>78</v>
      </c>
      <c r="C58" s="48" t="s">
        <v>73</v>
      </c>
      <c r="D58" s="41">
        <v>0</v>
      </c>
      <c r="E58" s="41">
        <v>0</v>
      </c>
      <c r="F58" s="41">
        <v>0</v>
      </c>
      <c r="G58" s="41">
        <v>20.300087536766</v>
      </c>
      <c r="H58" s="41">
        <v>20.300087536766</v>
      </c>
    </row>
    <row r="59" spans="1:8">
      <c r="A59" s="2">
        <v>14</v>
      </c>
      <c r="B59" s="2" t="s">
        <v>79</v>
      </c>
      <c r="C59" s="48" t="s">
        <v>80</v>
      </c>
      <c r="D59" s="41">
        <v>0</v>
      </c>
      <c r="E59" s="41">
        <v>0</v>
      </c>
      <c r="F59" s="41">
        <v>0</v>
      </c>
      <c r="G59" s="41">
        <v>130.53</v>
      </c>
      <c r="H59" s="41">
        <v>130.53</v>
      </c>
    </row>
    <row r="60" spans="1:8" ht="31.2">
      <c r="A60" s="2">
        <v>15</v>
      </c>
      <c r="B60" s="2" t="s">
        <v>81</v>
      </c>
      <c r="C60" s="48" t="s">
        <v>71</v>
      </c>
      <c r="D60" s="41">
        <v>0.45</v>
      </c>
      <c r="E60" s="41">
        <v>27.24</v>
      </c>
      <c r="F60" s="41">
        <v>0</v>
      </c>
      <c r="G60" s="41">
        <v>0</v>
      </c>
      <c r="H60" s="41">
        <v>27.69</v>
      </c>
    </row>
    <row r="61" spans="1:8">
      <c r="A61" s="2"/>
      <c r="B61" s="33"/>
      <c r="C61" s="33" t="s">
        <v>82</v>
      </c>
      <c r="D61" s="41">
        <v>38.112717114741997</v>
      </c>
      <c r="E61" s="41">
        <v>32.697434366130999</v>
      </c>
      <c r="F61" s="41">
        <v>0</v>
      </c>
      <c r="G61" s="41">
        <v>580.97420097214001</v>
      </c>
      <c r="H61" s="41">
        <v>651.78435245301</v>
      </c>
    </row>
    <row r="62" spans="1:8">
      <c r="A62" s="2"/>
      <c r="B62" s="33"/>
      <c r="C62" s="33" t="s">
        <v>83</v>
      </c>
      <c r="D62" s="41">
        <v>1498.7944621233</v>
      </c>
      <c r="E62" s="41">
        <v>1285.684676311</v>
      </c>
      <c r="F62" s="41">
        <v>12792.27759134</v>
      </c>
      <c r="G62" s="41">
        <v>580.97420097214001</v>
      </c>
      <c r="H62" s="41">
        <v>16157.730930747</v>
      </c>
    </row>
    <row r="63" spans="1:8" ht="31.5" customHeight="1">
      <c r="A63" s="2"/>
      <c r="B63" s="33"/>
      <c r="C63" s="33" t="s">
        <v>84</v>
      </c>
      <c r="D63" s="41"/>
      <c r="E63" s="41"/>
      <c r="F63" s="41"/>
      <c r="G63" s="41"/>
      <c r="H63" s="41"/>
    </row>
    <row r="64" spans="1:8">
      <c r="A64" s="2"/>
      <c r="B64" s="2"/>
      <c r="C64" s="48"/>
      <c r="D64" s="41"/>
      <c r="E64" s="41"/>
      <c r="F64" s="41"/>
      <c r="G64" s="41"/>
      <c r="H64" s="41">
        <f>SUM(D64:G64)</f>
        <v>0</v>
      </c>
    </row>
    <row r="65" spans="1:8">
      <c r="A65" s="2"/>
      <c r="B65" s="33"/>
      <c r="C65" s="33" t="s">
        <v>85</v>
      </c>
      <c r="D65" s="41">
        <f>SUM(D64:D64)</f>
        <v>0</v>
      </c>
      <c r="E65" s="41">
        <f>SUM(E64:E64)</f>
        <v>0</v>
      </c>
      <c r="F65" s="41">
        <f>SUM(F64:F64)</f>
        <v>0</v>
      </c>
      <c r="G65" s="41">
        <f>SUM(G64:G64)</f>
        <v>0</v>
      </c>
      <c r="H65" s="41">
        <f>SUM(D65:G65)</f>
        <v>0</v>
      </c>
    </row>
    <row r="66" spans="1:8">
      <c r="A66" s="2"/>
      <c r="B66" s="33"/>
      <c r="C66" s="33" t="s">
        <v>86</v>
      </c>
      <c r="D66" s="41">
        <v>1498.7944621233</v>
      </c>
      <c r="E66" s="41">
        <v>1285.684676311</v>
      </c>
      <c r="F66" s="41">
        <v>12792.27759134</v>
      </c>
      <c r="G66" s="41">
        <v>580.97420097214001</v>
      </c>
      <c r="H66" s="41">
        <v>16157.730930747</v>
      </c>
    </row>
    <row r="67" spans="1:8" ht="157.5" customHeight="1">
      <c r="A67" s="2"/>
      <c r="B67" s="33"/>
      <c r="C67" s="33" t="s">
        <v>87</v>
      </c>
      <c r="D67" s="41"/>
      <c r="E67" s="41"/>
      <c r="F67" s="41"/>
      <c r="G67" s="41"/>
      <c r="H67" s="41"/>
    </row>
    <row r="68" spans="1:8">
      <c r="A68" s="2">
        <v>16</v>
      </c>
      <c r="B68" s="2" t="s">
        <v>88</v>
      </c>
      <c r="C68" s="48" t="s">
        <v>89</v>
      </c>
      <c r="D68" s="41">
        <v>0</v>
      </c>
      <c r="E68" s="41">
        <v>0</v>
      </c>
      <c r="F68" s="41">
        <v>0</v>
      </c>
      <c r="G68" s="41">
        <v>329.22829953602002</v>
      </c>
      <c r="H68" s="41">
        <v>329.22829953602002</v>
      </c>
    </row>
    <row r="69" spans="1:8">
      <c r="A69" s="2">
        <v>17</v>
      </c>
      <c r="B69" s="2" t="s">
        <v>90</v>
      </c>
      <c r="C69" s="48" t="s">
        <v>91</v>
      </c>
      <c r="D69" s="41">
        <v>0</v>
      </c>
      <c r="E69" s="41">
        <v>0</v>
      </c>
      <c r="F69" s="41">
        <v>0</v>
      </c>
      <c r="G69" s="41">
        <v>425.96406000000002</v>
      </c>
      <c r="H69" s="41">
        <v>425.96406000000002</v>
      </c>
    </row>
    <row r="70" spans="1:8">
      <c r="A70" s="2">
        <v>18</v>
      </c>
      <c r="B70" s="2" t="s">
        <v>92</v>
      </c>
      <c r="C70" s="48" t="s">
        <v>93</v>
      </c>
      <c r="D70" s="41">
        <v>0</v>
      </c>
      <c r="E70" s="41">
        <v>0</v>
      </c>
      <c r="F70" s="41">
        <v>0</v>
      </c>
      <c r="G70" s="41">
        <v>572.07000000000005</v>
      </c>
      <c r="H70" s="41">
        <v>572.07000000000005</v>
      </c>
    </row>
    <row r="71" spans="1:8">
      <c r="A71" s="2"/>
      <c r="B71" s="33"/>
      <c r="C71" s="33" t="s">
        <v>94</v>
      </c>
      <c r="D71" s="41">
        <v>0</v>
      </c>
      <c r="E71" s="41">
        <v>0</v>
      </c>
      <c r="F71" s="41">
        <v>0</v>
      </c>
      <c r="G71" s="41">
        <v>1327.2623595360001</v>
      </c>
      <c r="H71" s="41">
        <v>1327.2623595360001</v>
      </c>
    </row>
    <row r="72" spans="1:8">
      <c r="A72" s="2"/>
      <c r="B72" s="33"/>
      <c r="C72" s="33" t="s">
        <v>95</v>
      </c>
      <c r="D72" s="41">
        <v>1498.7944621233</v>
      </c>
      <c r="E72" s="41">
        <v>1285.684676311</v>
      </c>
      <c r="F72" s="41">
        <v>12792.27759134</v>
      </c>
      <c r="G72" s="41">
        <v>1908.2365605082</v>
      </c>
      <c r="H72" s="41">
        <v>17484.993290283001</v>
      </c>
    </row>
    <row r="73" spans="1:8">
      <c r="A73" s="2"/>
      <c r="B73" s="33"/>
      <c r="C73" s="33" t="s">
        <v>96</v>
      </c>
      <c r="D73" s="41"/>
      <c r="E73" s="41"/>
      <c r="F73" s="41"/>
      <c r="G73" s="41"/>
      <c r="H73" s="41"/>
    </row>
    <row r="74" spans="1:8" ht="47.25" customHeight="1">
      <c r="A74" s="2">
        <v>19</v>
      </c>
      <c r="B74" s="2" t="s">
        <v>97</v>
      </c>
      <c r="C74" s="48" t="s">
        <v>98</v>
      </c>
      <c r="D74" s="41">
        <f>D72*3%</f>
        <v>44.963833863699001</v>
      </c>
      <c r="E74" s="41">
        <f>E72*3%</f>
        <v>38.570540289329998</v>
      </c>
      <c r="F74" s="41">
        <f>F72*3%</f>
        <v>383.76832774019999</v>
      </c>
      <c r="G74" s="41">
        <f>G72*3%</f>
        <v>57.247096815246003</v>
      </c>
      <c r="H74" s="41">
        <f>SUM(D74:G74)</f>
        <v>524.54979870847501</v>
      </c>
    </row>
    <row r="75" spans="1:8">
      <c r="A75" s="2"/>
      <c r="B75" s="33"/>
      <c r="C75" s="33" t="s">
        <v>99</v>
      </c>
      <c r="D75" s="41">
        <f>D74</f>
        <v>44.963833863699001</v>
      </c>
      <c r="E75" s="41">
        <f>E74</f>
        <v>38.570540289329998</v>
      </c>
      <c r="F75" s="41">
        <f>F74</f>
        <v>383.76832774019999</v>
      </c>
      <c r="G75" s="41">
        <f>G74</f>
        <v>57.247096815246003</v>
      </c>
      <c r="H75" s="41">
        <f>SUM(D75:G75)</f>
        <v>524.54979870847501</v>
      </c>
    </row>
    <row r="76" spans="1:8">
      <c r="A76" s="2"/>
      <c r="B76" s="33"/>
      <c r="C76" s="33" t="s">
        <v>100</v>
      </c>
      <c r="D76" s="41">
        <f>D75+D72</f>
        <v>1543.7582959870001</v>
      </c>
      <c r="E76" s="41">
        <f>E75+E72</f>
        <v>1324.25521660033</v>
      </c>
      <c r="F76" s="41">
        <f>F75+F72</f>
        <v>13176.045919080199</v>
      </c>
      <c r="G76" s="41">
        <f>G75+G72</f>
        <v>1965.48365732345</v>
      </c>
      <c r="H76" s="41">
        <f>SUM(D76:G76)</f>
        <v>18009.543088990999</v>
      </c>
    </row>
    <row r="77" spans="1:8">
      <c r="A77" s="2"/>
      <c r="B77" s="33"/>
      <c r="C77" s="33" t="s">
        <v>101</v>
      </c>
      <c r="D77" s="41"/>
      <c r="E77" s="41"/>
      <c r="F77" s="41"/>
      <c r="G77" s="41"/>
      <c r="H77" s="41"/>
    </row>
    <row r="78" spans="1:8">
      <c r="A78" s="2">
        <v>20</v>
      </c>
      <c r="B78" s="2" t="s">
        <v>102</v>
      </c>
      <c r="C78" s="48" t="s">
        <v>103</v>
      </c>
      <c r="D78" s="41">
        <f>D76*20%</f>
        <v>308.75165919739999</v>
      </c>
      <c r="E78" s="41">
        <f>E76*20%</f>
        <v>264.85104332006603</v>
      </c>
      <c r="F78" s="41">
        <f>F76*20%</f>
        <v>2635.20918381604</v>
      </c>
      <c r="G78" s="41">
        <f>G76*20%</f>
        <v>393.09673146468901</v>
      </c>
      <c r="H78" s="41">
        <f>SUM(D78:G78)</f>
        <v>3601.9086177981899</v>
      </c>
    </row>
    <row r="79" spans="1:8">
      <c r="A79" s="2"/>
      <c r="B79" s="33"/>
      <c r="C79" s="33" t="s">
        <v>104</v>
      </c>
      <c r="D79" s="41">
        <f>D78</f>
        <v>308.75165919739999</v>
      </c>
      <c r="E79" s="41">
        <f>E78</f>
        <v>264.85104332006603</v>
      </c>
      <c r="F79" s="41">
        <f>F78</f>
        <v>2635.20918381604</v>
      </c>
      <c r="G79" s="41">
        <f>G78</f>
        <v>393.09673146468901</v>
      </c>
      <c r="H79" s="41">
        <f>SUM(D79:G79)</f>
        <v>3601.9086177981899</v>
      </c>
    </row>
    <row r="80" spans="1:8">
      <c r="A80" s="2"/>
      <c r="B80" s="33"/>
      <c r="C80" s="33" t="s">
        <v>105</v>
      </c>
      <c r="D80" s="41">
        <f>D79+D76</f>
        <v>1852.5099551844</v>
      </c>
      <c r="E80" s="41">
        <f>E79+E76</f>
        <v>1589.1062599203999</v>
      </c>
      <c r="F80" s="41">
        <f>F79+F76</f>
        <v>15811.255102896201</v>
      </c>
      <c r="G80" s="41">
        <f>G79+G76</f>
        <v>2358.5803887881402</v>
      </c>
      <c r="H80" s="41">
        <f>SUM(D80:G80)</f>
        <v>21611.451706789201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F4" sqref="F4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9" t="s">
        <v>184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109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272.05666774413999</v>
      </c>
      <c r="E13" s="32">
        <v>117.77272503728</v>
      </c>
      <c r="F13" s="32">
        <v>6066.7173112419996</v>
      </c>
      <c r="G13" s="32">
        <v>0</v>
      </c>
      <c r="H13" s="32">
        <v>6456.5467040233998</v>
      </c>
      <c r="J13" s="20"/>
    </row>
    <row r="14" spans="1:14">
      <c r="A14" s="2"/>
      <c r="B14" s="33"/>
      <c r="C14" s="33" t="s">
        <v>114</v>
      </c>
      <c r="D14" s="32">
        <v>272.05666774413999</v>
      </c>
      <c r="E14" s="32">
        <v>117.77272503728</v>
      </c>
      <c r="F14" s="32">
        <v>6066.7173112419996</v>
      </c>
      <c r="G14" s="32">
        <v>0</v>
      </c>
      <c r="H14" s="32">
        <v>6456.5467040233998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E7" sqref="E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9" t="s">
        <v>184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109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80</v>
      </c>
      <c r="D13" s="32">
        <v>0</v>
      </c>
      <c r="E13" s="32">
        <v>0</v>
      </c>
      <c r="F13" s="32">
        <v>0</v>
      </c>
      <c r="G13" s="32">
        <v>273.52046226697001</v>
      </c>
      <c r="H13" s="32">
        <v>273.52046226697001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273.52046226697001</v>
      </c>
      <c r="H14" s="32">
        <v>273.52046226697001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E5" sqref="E5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9" t="s">
        <v>184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118</v>
      </c>
      <c r="D13" s="32">
        <v>0</v>
      </c>
      <c r="E13" s="32">
        <v>0</v>
      </c>
      <c r="F13" s="32">
        <v>0</v>
      </c>
      <c r="G13" s="32">
        <v>329.22829953602002</v>
      </c>
      <c r="H13" s="32">
        <v>329.22829953602002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329.22829953602002</v>
      </c>
      <c r="H14" s="32">
        <v>329.22829953602002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F7" sqref="F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9" t="s">
        <v>184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122</v>
      </c>
      <c r="D13" s="32">
        <v>285</v>
      </c>
      <c r="E13" s="32">
        <v>24.88</v>
      </c>
      <c r="F13" s="32">
        <v>0</v>
      </c>
      <c r="G13" s="32">
        <v>0</v>
      </c>
      <c r="H13" s="32">
        <v>309.88</v>
      </c>
      <c r="J13" s="20"/>
    </row>
    <row r="14" spans="1:14">
      <c r="A14" s="2"/>
      <c r="B14" s="33"/>
      <c r="C14" s="33" t="s">
        <v>114</v>
      </c>
      <c r="D14" s="32">
        <v>285</v>
      </c>
      <c r="E14" s="32">
        <v>24.88</v>
      </c>
      <c r="F14" s="32">
        <v>0</v>
      </c>
      <c r="G14" s="32">
        <v>0</v>
      </c>
      <c r="H14" s="32">
        <v>309.88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F7" sqref="F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9" t="s">
        <v>184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91</v>
      </c>
      <c r="D13" s="32">
        <v>0</v>
      </c>
      <c r="E13" s="32">
        <v>0</v>
      </c>
      <c r="F13" s="32">
        <v>0</v>
      </c>
      <c r="G13" s="32">
        <v>35.58</v>
      </c>
      <c r="H13" s="32">
        <v>35.58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35.58</v>
      </c>
      <c r="H14" s="32">
        <v>35.58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E6" sqref="E6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9" t="s">
        <v>184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109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127</v>
      </c>
      <c r="D13" s="32">
        <v>850.80290444695004</v>
      </c>
      <c r="E13" s="32">
        <v>61.868222304359001</v>
      </c>
      <c r="F13" s="32">
        <v>3821.7702800983002</v>
      </c>
      <c r="G13" s="32">
        <v>0</v>
      </c>
      <c r="H13" s="32">
        <v>4734.4414068495998</v>
      </c>
      <c r="J13" s="20"/>
    </row>
    <row r="14" spans="1:14">
      <c r="A14" s="2"/>
      <c r="B14" s="33"/>
      <c r="C14" s="33" t="s">
        <v>114</v>
      </c>
      <c r="D14" s="32">
        <v>850.80290444695004</v>
      </c>
      <c r="E14" s="32">
        <v>61.868222304359001</v>
      </c>
      <c r="F14" s="32">
        <v>3821.7702800983002</v>
      </c>
      <c r="G14" s="32">
        <v>0</v>
      </c>
      <c r="H14" s="32">
        <v>4734.4414068495998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E5" sqref="E5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9" t="s">
        <v>184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 t="s">
        <v>77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111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129</v>
      </c>
      <c r="C13" s="3" t="s">
        <v>77</v>
      </c>
      <c r="D13" s="32">
        <v>0</v>
      </c>
      <c r="E13" s="32">
        <v>0</v>
      </c>
      <c r="F13" s="32">
        <v>0</v>
      </c>
      <c r="G13" s="32">
        <v>96.354601444140002</v>
      </c>
      <c r="H13" s="32">
        <v>96.354601444140002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96.354601444140002</v>
      </c>
      <c r="H14" s="32">
        <v>96.354601444140002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Сводка затрат</vt:lpstr>
      <vt:lpstr>ССР</vt:lpstr>
      <vt:lpstr>ОСР 322-02-01</vt:lpstr>
      <vt:lpstr>ОСР 322-09-01</vt:lpstr>
      <vt:lpstr>ОСР 322-12-01</vt:lpstr>
      <vt:lpstr>ОСР 525-02-01</vt:lpstr>
      <vt:lpstr>ОСР 525-12-01</vt:lpstr>
      <vt:lpstr>ОСР 305-02-01</vt:lpstr>
      <vt:lpstr>ОСР 305-09-01</vt:lpstr>
      <vt:lpstr>ОСР 305-12-01</vt:lpstr>
      <vt:lpstr>ОСР 331-02-01</vt:lpstr>
      <vt:lpstr>ОСР 27-09-01</vt:lpstr>
      <vt:lpstr>ОСР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2025-11-10T11:11:22Z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D220296A4AF74C05B791B902BD6F6681_12</vt:lpwstr>
  </property>
  <property fmtid="{D5CDD505-2E9C-101B-9397-08002B2CF9AE}" pid="3" name="KSOProductBuildVer">
    <vt:lpwstr>1049-12.2.0.20795</vt:lpwstr>
  </property>
</Properties>
</file>